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pivotTables/pivotTable2.xml" ContentType="application/vnd.openxmlformats-officedocument.spreadsheetml.pivotTab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pivotTables/pivotTable3.xml" ContentType="application/vnd.openxmlformats-officedocument.spreadsheetml.pivotTable+xml"/>
  <Override PartName="/xl/drawings/drawing7.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C:\Users\lfrojas\Documents\IDEAM LR\501 GRUPO SIA\2023\501.29.01 Indicadores ambientales\Productos de información ambiental\URN EN LA IND MF - RUA\TABLAS DE DATOS\"/>
    </mc:Choice>
  </mc:AlternateContent>
  <xr:revisionPtr revIDLastSave="0" documentId="13_ncr:1_{04AD52CA-2624-49CB-B216-515DA83E8F51}" xr6:coauthVersionLast="47" xr6:coauthVersionMax="47" xr10:uidLastSave="{00000000-0000-0000-0000-000000000000}"/>
  <workbookProtection workbookAlgorithmName="SHA-512" workbookHashValue="WiD+ZjiZ8fSHBushJoUWhfySBk9sHnarm/oPpZgpgihJWX9FPZBpP4FCHPlkbhsfvpzOTUkL89cbIL9Qj6Bv4g==" workbookSaltValue="Z8i8BeS7/ZxqbhXlD0kv+w==" workbookSpinCount="100000" lockStructure="1"/>
  <bookViews>
    <workbookView xWindow="-120" yWindow="-120" windowWidth="29040" windowHeight="15840" tabRatio="848" xr2:uid="{00000000-000D-0000-FFFF-FFFF00000000}"/>
  </bookViews>
  <sheets>
    <sheet name="Índice" sheetId="4" r:id="rId1"/>
    <sheet name="Demanda de agua nacional" sheetId="3" r:id="rId2"/>
    <sheet name="Grafica nacional" sheetId="10" state="hidden" r:id="rId3"/>
    <sheet name="Demanda de agua departamental" sheetId="5" r:id="rId4"/>
    <sheet name="Grafica departamental" sheetId="12" state="hidden" r:id="rId5"/>
    <sheet name="Demanda de agua AA" sheetId="8" r:id="rId6"/>
    <sheet name="Grafica AA" sheetId="11" state="hidden" r:id="rId7"/>
    <sheet name="Demanda de agua CIIU" sheetId="9" r:id="rId8"/>
  </sheets>
  <calcPr calcId="191029"/>
  <pivotCaches>
    <pivotCache cacheId="0" r:id="rId9"/>
    <pivotCache cacheId="1" r:id="rId10"/>
    <pivotCache cacheId="2" r:id="rId11"/>
  </pivotCaches>
</workbook>
</file>

<file path=xl/calcChain.xml><?xml version="1.0" encoding="utf-8"?>
<calcChain xmlns="http://schemas.openxmlformats.org/spreadsheetml/2006/main">
  <c r="L48" i="5" l="1"/>
  <c r="D13" i="3"/>
  <c r="D12" i="3"/>
  <c r="D11" i="3"/>
  <c r="D10" i="3"/>
  <c r="D9" i="3"/>
  <c r="D8" i="3"/>
  <c r="D7" i="3"/>
  <c r="D6" i="3"/>
  <c r="A3" i="11"/>
  <c r="B3" i="11"/>
  <c r="C3" i="11"/>
  <c r="D3" i="11"/>
  <c r="E3" i="11"/>
  <c r="F3" i="11"/>
  <c r="G3" i="11"/>
  <c r="H3" i="11"/>
  <c r="I3" i="11"/>
  <c r="J3" i="11"/>
  <c r="A4" i="11"/>
  <c r="B4" i="11"/>
  <c r="C4" i="11"/>
  <c r="D4" i="11"/>
  <c r="E4" i="11"/>
  <c r="F4" i="11"/>
  <c r="G4" i="11"/>
  <c r="H4" i="11"/>
  <c r="I4" i="11"/>
  <c r="J4" i="11"/>
  <c r="A5" i="11"/>
  <c r="B5" i="11"/>
  <c r="C5" i="11"/>
  <c r="D5" i="11"/>
  <c r="E5" i="11"/>
  <c r="F5" i="11"/>
  <c r="G5" i="11"/>
  <c r="H5" i="11"/>
  <c r="I5" i="11"/>
  <c r="J5" i="11"/>
  <c r="A6" i="11"/>
  <c r="B6" i="11"/>
  <c r="C6" i="11"/>
  <c r="D6" i="11"/>
  <c r="E6" i="11"/>
  <c r="F6" i="11"/>
  <c r="G6" i="11"/>
  <c r="H6" i="11"/>
  <c r="I6" i="11"/>
  <c r="J6" i="11"/>
  <c r="A7" i="11"/>
  <c r="B7" i="11"/>
  <c r="C7" i="11"/>
  <c r="D7" i="11"/>
  <c r="E7" i="11"/>
  <c r="F7" i="11"/>
  <c r="G7" i="11"/>
  <c r="H7" i="11"/>
  <c r="I7" i="11"/>
  <c r="J7" i="11"/>
  <c r="A8" i="11"/>
  <c r="B8" i="11"/>
  <c r="C8" i="11"/>
  <c r="D8" i="11"/>
  <c r="E8" i="11"/>
  <c r="F8" i="11"/>
  <c r="G8" i="11"/>
  <c r="H8" i="11"/>
  <c r="I8" i="11"/>
  <c r="J8" i="11"/>
  <c r="A9" i="11"/>
  <c r="B9" i="11"/>
  <c r="C9" i="11"/>
  <c r="D9" i="11"/>
  <c r="E9" i="11"/>
  <c r="F9" i="11"/>
  <c r="G9" i="11"/>
  <c r="H9" i="11"/>
  <c r="I9" i="11"/>
  <c r="J9" i="11"/>
  <c r="A10" i="11"/>
  <c r="B10" i="11"/>
  <c r="C10" i="11"/>
  <c r="D10" i="11"/>
  <c r="E10" i="11"/>
  <c r="F10" i="11"/>
  <c r="G10" i="11"/>
  <c r="H10" i="11"/>
  <c r="I10" i="11"/>
  <c r="J10" i="11"/>
  <c r="A11" i="11"/>
  <c r="B11" i="11"/>
  <c r="C11" i="11"/>
  <c r="D11" i="11"/>
  <c r="E11" i="11"/>
  <c r="F11" i="11"/>
  <c r="G11" i="11"/>
  <c r="H11" i="11"/>
  <c r="J11" i="11"/>
  <c r="A12" i="11"/>
  <c r="B12" i="11"/>
  <c r="C12" i="11"/>
  <c r="D12" i="11"/>
  <c r="E12" i="11"/>
  <c r="F12" i="11"/>
  <c r="G12" i="11"/>
  <c r="H12" i="11"/>
  <c r="I12" i="11"/>
  <c r="J12" i="11"/>
  <c r="A13" i="11"/>
  <c r="B13" i="11"/>
  <c r="C13" i="11"/>
  <c r="D13" i="11"/>
  <c r="E13" i="11"/>
  <c r="F13" i="11"/>
  <c r="G13" i="11"/>
  <c r="H13" i="11"/>
  <c r="I13" i="11"/>
  <c r="J13" i="11"/>
  <c r="A14" i="11"/>
  <c r="B14" i="11"/>
  <c r="C14" i="11"/>
  <c r="D14" i="11"/>
  <c r="E14" i="11"/>
  <c r="F14" i="11"/>
  <c r="G14" i="11"/>
  <c r="H14" i="11"/>
  <c r="I14" i="11"/>
  <c r="J14" i="11"/>
  <c r="A15" i="11"/>
  <c r="B15" i="11"/>
  <c r="C15" i="11"/>
  <c r="D15" i="11"/>
  <c r="E15" i="11"/>
  <c r="F15" i="11"/>
  <c r="G15" i="11"/>
  <c r="H15" i="11"/>
  <c r="I15" i="11"/>
  <c r="J15" i="11"/>
  <c r="A16" i="11"/>
  <c r="B16" i="11"/>
  <c r="C16" i="11"/>
  <c r="D16" i="11"/>
  <c r="E16" i="11"/>
  <c r="F16" i="11"/>
  <c r="G16" i="11"/>
  <c r="H16" i="11"/>
  <c r="I16" i="11"/>
  <c r="J16" i="11"/>
  <c r="A17" i="11"/>
  <c r="B17" i="11"/>
  <c r="C17" i="11"/>
  <c r="D17" i="11"/>
  <c r="E17" i="11"/>
  <c r="F17" i="11"/>
  <c r="G17" i="11"/>
  <c r="H17" i="11"/>
  <c r="I17" i="11"/>
  <c r="J17" i="11"/>
  <c r="A18" i="11"/>
  <c r="B18" i="11"/>
  <c r="C18" i="11"/>
  <c r="D18" i="11"/>
  <c r="E18" i="11"/>
  <c r="F18" i="11"/>
  <c r="G18" i="11"/>
  <c r="H18" i="11"/>
  <c r="I18" i="11"/>
  <c r="J18" i="11"/>
  <c r="A19" i="11"/>
  <c r="B19" i="11"/>
  <c r="C19" i="11"/>
  <c r="D19" i="11"/>
  <c r="E19" i="11"/>
  <c r="F19" i="11"/>
  <c r="G19" i="11"/>
  <c r="H19" i="11"/>
  <c r="I19" i="11"/>
  <c r="J19" i="11"/>
  <c r="A20" i="11"/>
  <c r="B20" i="11"/>
  <c r="C20" i="11"/>
  <c r="D20" i="11"/>
  <c r="E20" i="11"/>
  <c r="F20" i="11"/>
  <c r="G20" i="11"/>
  <c r="H20" i="11"/>
  <c r="I20" i="11"/>
  <c r="J20" i="11"/>
  <c r="A21" i="11"/>
  <c r="B21" i="11"/>
  <c r="C21" i="11"/>
  <c r="D21" i="11"/>
  <c r="E21" i="11"/>
  <c r="F21" i="11"/>
  <c r="G21" i="11"/>
  <c r="H21" i="11"/>
  <c r="I21" i="11"/>
  <c r="J21" i="11"/>
  <c r="A22" i="11"/>
  <c r="B22" i="11"/>
  <c r="C22" i="11"/>
  <c r="D22" i="11"/>
  <c r="E22" i="11"/>
  <c r="F22" i="11"/>
  <c r="G22" i="11"/>
  <c r="H22" i="11"/>
  <c r="J22" i="11"/>
  <c r="A23" i="11"/>
  <c r="B23" i="11"/>
  <c r="C23" i="11"/>
  <c r="D23" i="11"/>
  <c r="E23" i="11"/>
  <c r="F23" i="11"/>
  <c r="G23" i="11"/>
  <c r="H23" i="11"/>
  <c r="I23" i="11"/>
  <c r="J23" i="11"/>
  <c r="A24" i="11"/>
  <c r="B24" i="11"/>
  <c r="C24" i="11"/>
  <c r="D24" i="11"/>
  <c r="E24" i="11"/>
  <c r="F24" i="11"/>
  <c r="G24" i="11"/>
  <c r="H24" i="11"/>
  <c r="I24" i="11"/>
  <c r="J24" i="11"/>
  <c r="A25" i="11"/>
  <c r="B25" i="11"/>
  <c r="C25" i="11"/>
  <c r="D25" i="11"/>
  <c r="E25" i="11"/>
  <c r="F25" i="11"/>
  <c r="G25" i="11"/>
  <c r="H25" i="11"/>
  <c r="I25" i="11"/>
  <c r="J25" i="11"/>
  <c r="A26" i="11"/>
  <c r="B26" i="11"/>
  <c r="C26" i="11"/>
  <c r="D26" i="11"/>
  <c r="E26" i="11"/>
  <c r="F26" i="11"/>
  <c r="G26" i="11"/>
  <c r="H26" i="11"/>
  <c r="I26" i="11"/>
  <c r="J26" i="11"/>
  <c r="A27" i="11"/>
  <c r="B27" i="11"/>
  <c r="C27" i="11"/>
  <c r="D27" i="11"/>
  <c r="E27" i="11"/>
  <c r="F27" i="11"/>
  <c r="G27" i="11"/>
  <c r="H27" i="11"/>
  <c r="I27" i="11"/>
  <c r="J27" i="11"/>
  <c r="A28" i="11"/>
  <c r="B28" i="11"/>
  <c r="C28" i="11"/>
  <c r="D28" i="11"/>
  <c r="E28" i="11"/>
  <c r="F28" i="11"/>
  <c r="G28" i="11"/>
  <c r="H28" i="11"/>
  <c r="I28" i="11"/>
  <c r="J28" i="11"/>
  <c r="A29" i="11"/>
  <c r="B29" i="11"/>
  <c r="C29" i="11"/>
  <c r="D29" i="11"/>
  <c r="E29" i="11"/>
  <c r="F29" i="11"/>
  <c r="G29" i="11"/>
  <c r="H29" i="11"/>
  <c r="I29" i="11"/>
  <c r="J29" i="11"/>
  <c r="A30" i="11"/>
  <c r="B30" i="11"/>
  <c r="C30" i="11"/>
  <c r="D30" i="11"/>
  <c r="E30" i="11"/>
  <c r="F30" i="11"/>
  <c r="G30" i="11"/>
  <c r="H30" i="11"/>
  <c r="I30" i="11"/>
  <c r="J30" i="11"/>
  <c r="A31" i="11"/>
  <c r="B31" i="11"/>
  <c r="C31" i="11"/>
  <c r="D31" i="11"/>
  <c r="E31" i="11"/>
  <c r="F31" i="11"/>
  <c r="G31" i="11"/>
  <c r="H31" i="11"/>
  <c r="I31" i="11"/>
  <c r="J31" i="11"/>
  <c r="A32" i="11"/>
  <c r="B32" i="11"/>
  <c r="C32" i="11"/>
  <c r="D32" i="11"/>
  <c r="E32" i="11"/>
  <c r="F32" i="11"/>
  <c r="G32" i="11"/>
  <c r="H32" i="11"/>
  <c r="J32" i="11"/>
  <c r="A33" i="11"/>
  <c r="B33" i="11"/>
  <c r="C33" i="11"/>
  <c r="D33" i="11"/>
  <c r="E33" i="11"/>
  <c r="F33" i="11"/>
  <c r="G33" i="11"/>
  <c r="H33" i="11"/>
  <c r="I33" i="11"/>
  <c r="J33" i="11"/>
  <c r="A34" i="11"/>
  <c r="B34" i="11"/>
  <c r="C34" i="11"/>
  <c r="D34" i="11"/>
  <c r="E34" i="11"/>
  <c r="F34" i="11"/>
  <c r="G34" i="11"/>
  <c r="H34" i="11"/>
  <c r="I34" i="11"/>
  <c r="J34" i="11"/>
  <c r="A35" i="11"/>
  <c r="B35" i="11"/>
  <c r="C35" i="11"/>
  <c r="D35" i="11"/>
  <c r="E35" i="11"/>
  <c r="F35" i="11"/>
  <c r="G35" i="11"/>
  <c r="H35" i="11"/>
  <c r="I35" i="11"/>
  <c r="J35" i="11"/>
  <c r="A36" i="11"/>
  <c r="B36" i="11"/>
  <c r="C36" i="11"/>
  <c r="D36" i="11"/>
  <c r="E36" i="11"/>
  <c r="F36" i="11"/>
  <c r="G36" i="11"/>
  <c r="H36" i="11"/>
  <c r="I36" i="11"/>
  <c r="J36" i="11"/>
  <c r="A37" i="11"/>
  <c r="B37" i="11"/>
  <c r="C37" i="11"/>
  <c r="D37" i="11"/>
  <c r="E37" i="11"/>
  <c r="F37" i="11"/>
  <c r="G37" i="11"/>
  <c r="H37" i="11"/>
  <c r="I37" i="11"/>
  <c r="J37" i="11"/>
  <c r="A38" i="11"/>
  <c r="B38" i="11"/>
  <c r="C38" i="11"/>
  <c r="D38" i="11"/>
  <c r="E38" i="11"/>
  <c r="F38" i="11"/>
  <c r="G38" i="11"/>
  <c r="H38" i="11"/>
  <c r="J38" i="11"/>
  <c r="A39" i="11"/>
  <c r="B39" i="11"/>
  <c r="C39" i="11"/>
  <c r="D39" i="11"/>
  <c r="E39" i="11"/>
  <c r="F39" i="11"/>
  <c r="G39" i="11"/>
  <c r="H39" i="11"/>
  <c r="I39" i="11"/>
  <c r="J39" i="11"/>
  <c r="A40" i="11"/>
  <c r="B40" i="11"/>
  <c r="C40" i="11"/>
  <c r="D40" i="11"/>
  <c r="E40" i="11"/>
  <c r="F40" i="11"/>
  <c r="G40" i="11"/>
  <c r="H40" i="11"/>
  <c r="I40" i="11"/>
  <c r="J40" i="11"/>
  <c r="B2" i="11"/>
  <c r="C2" i="11"/>
  <c r="D2" i="11"/>
  <c r="E2" i="11"/>
  <c r="F2" i="11"/>
  <c r="G2" i="11"/>
  <c r="H2" i="11"/>
  <c r="I2" i="11"/>
  <c r="J2" i="11"/>
  <c r="A2" i="11"/>
  <c r="A3" i="12"/>
  <c r="B3" i="12"/>
  <c r="C3" i="12"/>
  <c r="D3" i="12"/>
  <c r="E3" i="12"/>
  <c r="F3" i="12"/>
  <c r="G3" i="12"/>
  <c r="H3" i="12"/>
  <c r="I3" i="12"/>
  <c r="J3" i="12"/>
  <c r="A4" i="12"/>
  <c r="B4" i="12"/>
  <c r="C4" i="12"/>
  <c r="D4" i="12"/>
  <c r="E4" i="12"/>
  <c r="F4" i="12"/>
  <c r="G4" i="12"/>
  <c r="H4" i="12"/>
  <c r="I4" i="12"/>
  <c r="J4" i="12"/>
  <c r="A5" i="12"/>
  <c r="B5" i="12"/>
  <c r="C5" i="12"/>
  <c r="D5" i="12"/>
  <c r="E5" i="12"/>
  <c r="F5" i="12"/>
  <c r="G5" i="12"/>
  <c r="H5" i="12"/>
  <c r="I5" i="12"/>
  <c r="J5" i="12"/>
  <c r="A6" i="12"/>
  <c r="B6" i="12"/>
  <c r="C6" i="12"/>
  <c r="D6" i="12"/>
  <c r="E6" i="12"/>
  <c r="F6" i="12"/>
  <c r="G6" i="12"/>
  <c r="H6" i="12"/>
  <c r="I6" i="12"/>
  <c r="J6" i="12"/>
  <c r="A7" i="12"/>
  <c r="B7" i="12"/>
  <c r="C7" i="12"/>
  <c r="D7" i="12"/>
  <c r="E7" i="12"/>
  <c r="F7" i="12"/>
  <c r="G7" i="12"/>
  <c r="H7" i="12"/>
  <c r="I7" i="12"/>
  <c r="J7" i="12"/>
  <c r="A8" i="12"/>
  <c r="B8" i="12"/>
  <c r="C8" i="12"/>
  <c r="D8" i="12"/>
  <c r="E8" i="12"/>
  <c r="F8" i="12"/>
  <c r="G8" i="12"/>
  <c r="H8" i="12"/>
  <c r="I8" i="12"/>
  <c r="J8" i="12"/>
  <c r="A9" i="12"/>
  <c r="B9" i="12"/>
  <c r="C9" i="12"/>
  <c r="D9" i="12"/>
  <c r="E9" i="12"/>
  <c r="F9" i="12"/>
  <c r="G9" i="12"/>
  <c r="H9" i="12"/>
  <c r="I9" i="12"/>
  <c r="J9" i="12"/>
  <c r="A10" i="12"/>
  <c r="B10" i="12"/>
  <c r="C10" i="12"/>
  <c r="D10" i="12"/>
  <c r="E10" i="12"/>
  <c r="F10" i="12"/>
  <c r="G10" i="12"/>
  <c r="H10" i="12"/>
  <c r="I10" i="12"/>
  <c r="J10" i="12"/>
  <c r="A11" i="12"/>
  <c r="B11" i="12"/>
  <c r="C11" i="12"/>
  <c r="D11" i="12"/>
  <c r="E11" i="12"/>
  <c r="F11" i="12"/>
  <c r="G11" i="12"/>
  <c r="H11" i="12"/>
  <c r="I11" i="12"/>
  <c r="J11" i="12"/>
  <c r="A12" i="12"/>
  <c r="B12" i="12"/>
  <c r="C12" i="12"/>
  <c r="D12" i="12"/>
  <c r="E12" i="12"/>
  <c r="F12" i="12"/>
  <c r="G12" i="12"/>
  <c r="H12" i="12"/>
  <c r="I12" i="12"/>
  <c r="J12" i="12"/>
  <c r="A13" i="12"/>
  <c r="B13" i="12"/>
  <c r="C13" i="12"/>
  <c r="D13" i="12"/>
  <c r="E13" i="12"/>
  <c r="F13" i="12"/>
  <c r="G13" i="12"/>
  <c r="H13" i="12"/>
  <c r="I13" i="12"/>
  <c r="J13" i="12"/>
  <c r="A14" i="12"/>
  <c r="B14" i="12"/>
  <c r="C14" i="12"/>
  <c r="D14" i="12"/>
  <c r="E14" i="12"/>
  <c r="F14" i="12"/>
  <c r="G14" i="12"/>
  <c r="H14" i="12"/>
  <c r="I14" i="12"/>
  <c r="J14" i="12"/>
  <c r="A15" i="12"/>
  <c r="B15" i="12"/>
  <c r="C15" i="12"/>
  <c r="D15" i="12"/>
  <c r="E15" i="12"/>
  <c r="F15" i="12"/>
  <c r="G15" i="12"/>
  <c r="H15" i="12"/>
  <c r="I15" i="12"/>
  <c r="J15" i="12"/>
  <c r="A16" i="12"/>
  <c r="B16" i="12"/>
  <c r="C16" i="12"/>
  <c r="D16" i="12"/>
  <c r="E16" i="12"/>
  <c r="F16" i="12"/>
  <c r="G16" i="12"/>
  <c r="H16" i="12"/>
  <c r="I16" i="12"/>
  <c r="J16" i="12"/>
  <c r="A17" i="12"/>
  <c r="B17" i="12"/>
  <c r="C17" i="12"/>
  <c r="D17" i="12"/>
  <c r="E17" i="12"/>
  <c r="F17" i="12"/>
  <c r="G17" i="12"/>
  <c r="H17" i="12"/>
  <c r="I17" i="12"/>
  <c r="J17" i="12"/>
  <c r="A18" i="12"/>
  <c r="B18" i="12"/>
  <c r="C18" i="12"/>
  <c r="D18" i="12"/>
  <c r="E18" i="12"/>
  <c r="F18" i="12"/>
  <c r="G18" i="12"/>
  <c r="H18" i="12"/>
  <c r="I18" i="12"/>
  <c r="J18" i="12"/>
  <c r="A19" i="12"/>
  <c r="B19" i="12"/>
  <c r="C19" i="12"/>
  <c r="D19" i="12"/>
  <c r="E19" i="12"/>
  <c r="F19" i="12"/>
  <c r="G19" i="12"/>
  <c r="H19" i="12"/>
  <c r="I19" i="12"/>
  <c r="J19" i="12"/>
  <c r="A20" i="12"/>
  <c r="B20" i="12"/>
  <c r="C20" i="12"/>
  <c r="D20" i="12"/>
  <c r="E20" i="12"/>
  <c r="F20" i="12"/>
  <c r="G20" i="12"/>
  <c r="H20" i="12"/>
  <c r="I20" i="12"/>
  <c r="J20" i="12"/>
  <c r="A21" i="12"/>
  <c r="B21" i="12"/>
  <c r="C21" i="12"/>
  <c r="D21" i="12"/>
  <c r="E21" i="12"/>
  <c r="F21" i="12"/>
  <c r="G21" i="12"/>
  <c r="H21" i="12"/>
  <c r="I21" i="12"/>
  <c r="J21" i="12"/>
  <c r="A22" i="12"/>
  <c r="B22" i="12"/>
  <c r="C22" i="12"/>
  <c r="D22" i="12"/>
  <c r="E22" i="12"/>
  <c r="F22" i="12"/>
  <c r="G22" i="12"/>
  <c r="H22" i="12"/>
  <c r="I22" i="12"/>
  <c r="J22" i="12"/>
  <c r="A23" i="12"/>
  <c r="B23" i="12"/>
  <c r="C23" i="12"/>
  <c r="D23" i="12"/>
  <c r="E23" i="12"/>
  <c r="F23" i="12"/>
  <c r="G23" i="12"/>
  <c r="H23" i="12"/>
  <c r="I23" i="12"/>
  <c r="J23" i="12"/>
  <c r="A24" i="12"/>
  <c r="B24" i="12"/>
  <c r="C24" i="12"/>
  <c r="D24" i="12"/>
  <c r="E24" i="12"/>
  <c r="F24" i="12"/>
  <c r="G24" i="12"/>
  <c r="H24" i="12"/>
  <c r="I24" i="12"/>
  <c r="J24" i="12"/>
  <c r="A25" i="12"/>
  <c r="B25" i="12"/>
  <c r="C25" i="12"/>
  <c r="D25" i="12"/>
  <c r="E25" i="12"/>
  <c r="F25" i="12"/>
  <c r="G25" i="12"/>
  <c r="H25" i="12"/>
  <c r="I25" i="12"/>
  <c r="J25" i="12"/>
  <c r="A26" i="12"/>
  <c r="B26" i="12"/>
  <c r="C26" i="12"/>
  <c r="D26" i="12"/>
  <c r="E26" i="12"/>
  <c r="F26" i="12"/>
  <c r="G26" i="12"/>
  <c r="H26" i="12"/>
  <c r="I26" i="12"/>
  <c r="J26" i="12"/>
  <c r="A27" i="12"/>
  <c r="B27" i="12"/>
  <c r="C27" i="12"/>
  <c r="D27" i="12"/>
  <c r="E27" i="12"/>
  <c r="F27" i="12"/>
  <c r="G27" i="12"/>
  <c r="H27" i="12"/>
  <c r="I27" i="12"/>
  <c r="J27" i="12"/>
  <c r="A28" i="12"/>
  <c r="B28" i="12"/>
  <c r="C28" i="12"/>
  <c r="D28" i="12"/>
  <c r="E28" i="12"/>
  <c r="F28" i="12"/>
  <c r="G28" i="12"/>
  <c r="H28" i="12"/>
  <c r="I28" i="12"/>
  <c r="J28" i="12"/>
  <c r="A29" i="12"/>
  <c r="B29" i="12"/>
  <c r="C29" i="12"/>
  <c r="D29" i="12"/>
  <c r="E29" i="12"/>
  <c r="F29" i="12"/>
  <c r="G29" i="12"/>
  <c r="H29" i="12"/>
  <c r="I29" i="12"/>
  <c r="J29" i="12"/>
  <c r="A30" i="12"/>
  <c r="B30" i="12"/>
  <c r="C30" i="12"/>
  <c r="D30" i="12"/>
  <c r="E30" i="12"/>
  <c r="F30" i="12"/>
  <c r="G30" i="12"/>
  <c r="H30" i="12"/>
  <c r="I30" i="12"/>
  <c r="J30" i="12"/>
  <c r="A31" i="12"/>
  <c r="B31" i="12"/>
  <c r="C31" i="12"/>
  <c r="D31" i="12"/>
  <c r="E31" i="12"/>
  <c r="F31" i="12"/>
  <c r="G31" i="12"/>
  <c r="H31" i="12"/>
  <c r="I31" i="12"/>
  <c r="J31" i="12"/>
  <c r="B2" i="12"/>
  <c r="C2" i="12"/>
  <c r="D2" i="12"/>
  <c r="E2" i="12"/>
  <c r="F2" i="12"/>
  <c r="G2" i="12"/>
  <c r="H2" i="12"/>
  <c r="I2" i="12"/>
  <c r="J2" i="12"/>
  <c r="A2" i="12"/>
  <c r="F24" i="9" l="1"/>
  <c r="J47" i="8" l="1"/>
  <c r="I38" i="11" s="1"/>
  <c r="J41" i="8"/>
  <c r="I32" i="11" s="1"/>
  <c r="J31" i="8"/>
  <c r="I22" i="11" s="1"/>
  <c r="J20" i="8"/>
  <c r="I11" i="11" l="1"/>
</calcChain>
</file>

<file path=xl/sharedStrings.xml><?xml version="1.0" encoding="utf-8"?>
<sst xmlns="http://schemas.openxmlformats.org/spreadsheetml/2006/main" count="370" uniqueCount="253">
  <si>
    <t>Año</t>
  </si>
  <si>
    <t>Volumen de agua captada
(Millones de m3)</t>
  </si>
  <si>
    <t>ÍNDICE</t>
  </si>
  <si>
    <t>PERIODO</t>
  </si>
  <si>
    <t>Ítem</t>
  </si>
  <si>
    <t>Contenido</t>
  </si>
  <si>
    <t>Demanda de Agua en el Sector Manufacturero Nacional</t>
  </si>
  <si>
    <t>Demanda de Agua en el Sector Manufacturero Dapartamemtal</t>
  </si>
  <si>
    <t>Demanda de Agua en el Sector Manufacturero Autoridad Ambiental</t>
  </si>
  <si>
    <t>Demanda de Agua en el Sector Manufacturero CIIU</t>
  </si>
  <si>
    <t>ANTIOQUIA</t>
  </si>
  <si>
    <t>ARAUCA</t>
  </si>
  <si>
    <t>ATLÁNTICO</t>
  </si>
  <si>
    <t>BOGOTÁ D,C</t>
  </si>
  <si>
    <t>BOLIVAR</t>
  </si>
  <si>
    <t>BOYACÁ</t>
  </si>
  <si>
    <t>CAQUETÁ</t>
  </si>
  <si>
    <t>CASANARE</t>
  </si>
  <si>
    <t>CAUCA</t>
  </si>
  <si>
    <t>CESAR</t>
  </si>
  <si>
    <t>CORDOBA</t>
  </si>
  <si>
    <t>CUNDINAMARCA</t>
  </si>
  <si>
    <t>HUILA</t>
  </si>
  <si>
    <t>LA GUAJIRA</t>
  </si>
  <si>
    <t>MAGDALENA</t>
  </si>
  <si>
    <t>META</t>
  </si>
  <si>
    <t>NARIÑO</t>
  </si>
  <si>
    <t>NORTE DE SANTANDER</t>
  </si>
  <si>
    <t>PUTUMAYO</t>
  </si>
  <si>
    <t>RISARALDA</t>
  </si>
  <si>
    <t>SANTANDER</t>
  </si>
  <si>
    <t>SUCRE</t>
  </si>
  <si>
    <t>TOLIMA</t>
  </si>
  <si>
    <t>VALLE DEL CAUCA</t>
  </si>
  <si>
    <t>VAUPES</t>
  </si>
  <si>
    <t xml:space="preserve">                      Año
Departamento</t>
  </si>
  <si>
    <t>Volumen de agua captada (Millones de m3)</t>
  </si>
  <si>
    <t xml:space="preserve">AMAZONAS </t>
  </si>
  <si>
    <t>AMB</t>
  </si>
  <si>
    <t>AMVA</t>
  </si>
  <si>
    <t>ANLA</t>
  </si>
  <si>
    <t>CAM</t>
  </si>
  <si>
    <t>CAR</t>
  </si>
  <si>
    <t>CARDER</t>
  </si>
  <si>
    <t>CARDIQUE</t>
  </si>
  <si>
    <t>CARSUCRE</t>
  </si>
  <si>
    <t>CAS</t>
  </si>
  <si>
    <t>CDA</t>
  </si>
  <si>
    <t>CDMB</t>
  </si>
  <si>
    <t>CORANTIOQUIA</t>
  </si>
  <si>
    <t>CORMACARENA</t>
  </si>
  <si>
    <t>CORNARE</t>
  </si>
  <si>
    <t>CORPAMAG</t>
  </si>
  <si>
    <t>CORPOAMAZONIA</t>
  </si>
  <si>
    <t>CORPOBOYACA</t>
  </si>
  <si>
    <t>CORPOCALDAS</t>
  </si>
  <si>
    <t xml:space="preserve">CORPOCESAR </t>
  </si>
  <si>
    <t>CORPOCHIVOR</t>
  </si>
  <si>
    <t>CORPOGUAJIRA</t>
  </si>
  <si>
    <t>CORPOGUAVIO</t>
  </si>
  <si>
    <t>CORPONARIÑO</t>
  </si>
  <si>
    <t>CORPONOR</t>
  </si>
  <si>
    <t>CORPORINOQUIA</t>
  </si>
  <si>
    <t>CORPOURABA</t>
  </si>
  <si>
    <t>CORTOLIMA</t>
  </si>
  <si>
    <t>CRA</t>
  </si>
  <si>
    <t>CRC</t>
  </si>
  <si>
    <t>CRQ</t>
  </si>
  <si>
    <t>CSB</t>
  </si>
  <si>
    <t>CVC</t>
  </si>
  <si>
    <t>CVS</t>
  </si>
  <si>
    <t>DADSA</t>
  </si>
  <si>
    <t>DAGMA</t>
  </si>
  <si>
    <t>EPA CARTAGENA</t>
  </si>
  <si>
    <t>EPA BUENAVENTURA</t>
  </si>
  <si>
    <t>EPA BARRANQUILLA</t>
  </si>
  <si>
    <t>SDA</t>
  </si>
  <si>
    <t xml:space="preserve">                      Año
Autoridad Ambiental</t>
  </si>
  <si>
    <t>CALDAS</t>
  </si>
  <si>
    <t>GUAINÍA</t>
  </si>
  <si>
    <t>VICHADA</t>
  </si>
  <si>
    <t>QUINDÍO</t>
  </si>
  <si>
    <t>1011 Procesamiento y conservación de carne y productos cárnicos</t>
  </si>
  <si>
    <t>1012 Procesamiento y conservación de pescados, crustáceos y moluscos</t>
  </si>
  <si>
    <t>1020 Procesamiento y conservación de frutas, legumbres, hortalizas y tubérculos</t>
  </si>
  <si>
    <t>1030 Elaboración de aceites y grasas de origen vegetal y animal</t>
  </si>
  <si>
    <t>1040 Elaboración de productos lácteos</t>
  </si>
  <si>
    <t>1051 Elaboración de productos de molinería</t>
  </si>
  <si>
    <t>1052 Elaboración de almidones y productos derivados del almidón</t>
  </si>
  <si>
    <t>1061 Trilla de café</t>
  </si>
  <si>
    <t>1062 Descafeinado, tostión y molienda del café</t>
  </si>
  <si>
    <t>1063 Otros derivados del café</t>
  </si>
  <si>
    <t>1071 Elaboración y refinación de azúcar</t>
  </si>
  <si>
    <t>1072 Elaboración de panela</t>
  </si>
  <si>
    <t>1081 Elaboración de productos de panadería</t>
  </si>
  <si>
    <t>1082 Elaboración de cacao, chocolate y productos de confitería</t>
  </si>
  <si>
    <t>1083 Elaboración de macarrones, fideos, alcuzcuz y productos farináceos similares</t>
  </si>
  <si>
    <t>1084 Elaboración de comidas y platos preparados</t>
  </si>
  <si>
    <t>1089 Elaboración de otros productos alimenticios n.c.p.</t>
  </si>
  <si>
    <t>1090 Elaboración de alimentos preparados para animales</t>
  </si>
  <si>
    <t>1101 Destilación, rectificación y mezcla de bebidas alcohólicas</t>
  </si>
  <si>
    <t>1102 Elaboración de bebidas fermentadas no destiladas</t>
  </si>
  <si>
    <t>1103 Producción de malta, elaboración de cervezas y otras bebidas malteadas</t>
  </si>
  <si>
    <t>1104 Elaboración de bebidas no alcohólicas, producción de aguas minerales y de otras aguas embotelladas</t>
  </si>
  <si>
    <t>1200 Elaboración de productos de tabaco</t>
  </si>
  <si>
    <t>1311 Preparación e hilatura de fibras textiles</t>
  </si>
  <si>
    <t>1312 Tejeduría de productos textiles</t>
  </si>
  <si>
    <t>1313 Acabado de productos textiles</t>
  </si>
  <si>
    <t>1391 Fabricación de tejidos de punto y ganchillo</t>
  </si>
  <si>
    <t>1392 Confección de artículos con materiales textiles, excepto prendas de vestir</t>
  </si>
  <si>
    <t>1393 Fabricación de tapetes y alfombras para pisos</t>
  </si>
  <si>
    <t>1394 Fabricación de cuerdas, cordeles, cables, bramantes y redes</t>
  </si>
  <si>
    <t>1399 Fabricación de otros artículos textiles n.c.p.</t>
  </si>
  <si>
    <t>1410 Confección de prendas de vestir, excepto prendas de piel</t>
  </si>
  <si>
    <t>1420 Fabricación de artículos de piel</t>
  </si>
  <si>
    <t>1511 Curtido y recurtido de cueros, recurtido y teñido de pieles</t>
  </si>
  <si>
    <t>1512 Fabricación de artículos de viaje, bolsos de mano y artículos similares elaborados en cuero, y fabricación de artículos de talabartería y guarnicionería</t>
  </si>
  <si>
    <t>1513 Fabricación de artículos de viaje, bolsos de mano y artículos similares, artículos de talabartería y guarnicionería elaborados en otros materiales</t>
  </si>
  <si>
    <t>1521 Fabricación de calzado de cuero y piel, con cualquier tipo de suela</t>
  </si>
  <si>
    <t>1522 Fabricación de otros tipos de calzado, excepto calzado de cuero y piel</t>
  </si>
  <si>
    <t>1523 Fabricación de partes del calzado</t>
  </si>
  <si>
    <t>1610 Aserrado, acepillado e impregnación de la madera</t>
  </si>
  <si>
    <t>1620 Fabricación de hojas de madera para enchapado, fabricación de tableros contrachapados, tableros laminados, tableros de partículas y otros tableros y paneles</t>
  </si>
  <si>
    <t>1630 Fabricación de partes y piezas de madera, de carpintería y ebanistería para la construcción</t>
  </si>
  <si>
    <t>1640 Fabricación de recipientes de madera</t>
  </si>
  <si>
    <t>1690 Fabricación de otros productos de madera, fabricación de artículos de corcho, cestería y espartería</t>
  </si>
  <si>
    <t>1701 Fabricación de pulpas (pastas) celulósicas, papel y cartón</t>
  </si>
  <si>
    <t>1702 Fabricación de papel y cartón ondulado (corrugado), fabricación de envases, empaques y de embalajes de papel y cartón.</t>
  </si>
  <si>
    <t>1709 Fabricación de otros artículos de papel y cartón</t>
  </si>
  <si>
    <t>1811 Actividades de impresión</t>
  </si>
  <si>
    <t>1812 Actividades de servicios relacionados con la impresión</t>
  </si>
  <si>
    <t>1910 Fabricación de productos de hornos de coque</t>
  </si>
  <si>
    <t>1921 Fabricación de productos de la refinación del petróleo</t>
  </si>
  <si>
    <t>1922 Actividad de mezcla de combustibles</t>
  </si>
  <si>
    <t>2011 Fabricación de sustancias y productos químicos básicos</t>
  </si>
  <si>
    <t>2012 Fabricación de abonos y compuestos inorgánicos nitrogenados</t>
  </si>
  <si>
    <t>2013 Fabricación de plásticos en formas primarias</t>
  </si>
  <si>
    <t>2014 Fabricación de caucho sintético en formas primarias</t>
  </si>
  <si>
    <t>2021 Fabricación de plaguicidas y otros productos químicos de uso agropecuario</t>
  </si>
  <si>
    <t>2022 Fabricación de pinturas, barnices y revestimientos similares, tintas para impresión y masillas</t>
  </si>
  <si>
    <t>2023 Fabricación de jabones y detergentes, preparados para limpiar y pulir, perfumes y preparados de tocador</t>
  </si>
  <si>
    <t>2029 Fabricación de otros productos químicos n.c.p.</t>
  </si>
  <si>
    <t>2030 Fabricación de fibras sintéticas y artificiales</t>
  </si>
  <si>
    <t>2100 Fabricación de productos farmacéuticos, sustancias químicas medicinales y productos botánicos de uso farmacéutico</t>
  </si>
  <si>
    <t>2211 Fabricación de llantas y neumáticos de caucho</t>
  </si>
  <si>
    <t>2212 Reencauche de llantas usadas</t>
  </si>
  <si>
    <t>2219 Fabricación de formas básicas de caucho y otros productos de caucho n.c.p.</t>
  </si>
  <si>
    <t>2221 Fabricación de formas básicas de plástico</t>
  </si>
  <si>
    <t>2229 Fabricación de artículos de plástico n.c.p.</t>
  </si>
  <si>
    <t>2310 Fabricación de vidrio y productos de vidrio</t>
  </si>
  <si>
    <t>2391 Fabricación de productos refractarios</t>
  </si>
  <si>
    <t>2392 Fabricación de materiales de arcilla para la construcción</t>
  </si>
  <si>
    <t>2393 Fabricación de otros productos de cerámica y porcelana</t>
  </si>
  <si>
    <t>2394 Fabricación de cemento, cal y yeso</t>
  </si>
  <si>
    <t>2395 Fabricación de artículos de hormigón, cemento y yeso</t>
  </si>
  <si>
    <t>2396 Corte, tallado y acabado de la piedra</t>
  </si>
  <si>
    <t>2399 Fabricación de otros productos minerales no metálicos n.c.p.</t>
  </si>
  <si>
    <t>2410 Industrias básicas de hierro y de acero</t>
  </si>
  <si>
    <t>2421 Industrias básicas de metales preciosos</t>
  </si>
  <si>
    <t>2429 Industrias básicas de otros metales no ferrosos</t>
  </si>
  <si>
    <t>2431 Fundición de hierro y de acero</t>
  </si>
  <si>
    <t>2511 Fabricación de productos metálicos para uso estructural</t>
  </si>
  <si>
    <t>2512 Fabricación de tanques, depósitos y recipientes de metal, excepto los utilizados para el envase o transporte de mercancías</t>
  </si>
  <si>
    <t>2513 Fabricación de generadores de vapor, excepto calderas de agua caliente para calefacción central</t>
  </si>
  <si>
    <t>2520 Fabricación de armas y municiones</t>
  </si>
  <si>
    <t>2591 Forja, prensado, estampado y laminado de metal, pulvimetalurgia</t>
  </si>
  <si>
    <t>2592 Tratamiento y revestimiento de metales, mecanizado</t>
  </si>
  <si>
    <t>2593 Fabricación de artículos de cuchillería, herramientas de mano y artículos de ferretería</t>
  </si>
  <si>
    <t>2599 Fabricación de otros productos elaborados de metal n.c.p.</t>
  </si>
  <si>
    <t>2610 Fabricación de componentes y tableros electrónicos</t>
  </si>
  <si>
    <t>2620 Fabricación de computadoras y de equipo periférico</t>
  </si>
  <si>
    <t>2651 Fabricación de equipo de medición, prueba, navegación y control</t>
  </si>
  <si>
    <t>2652 Fabricación de relojes</t>
  </si>
  <si>
    <t>2711 Fabricación de motores, generadores y transformadores eléctricos</t>
  </si>
  <si>
    <t>2712 Fabricación de aparatos de distribución y control de la energía eléctrica</t>
  </si>
  <si>
    <t>2720 Fabricación de pilas, baterías y acumuladores eléctricos</t>
  </si>
  <si>
    <t>2731 Fabricación de hilos y cables eléctricos y de fibra óptica</t>
  </si>
  <si>
    <t>2732 Fabricación de dispositivos de cableado</t>
  </si>
  <si>
    <t>2740 Fabricación de equipos eléctricos de iluminación</t>
  </si>
  <si>
    <t>2750 Fabricación de aparatos de uso doméstico</t>
  </si>
  <si>
    <t>2790 Fabricación de otros tipos de equipo eléctrico n.c.p.</t>
  </si>
  <si>
    <t>2811 Fabricación de motores, turbinas, y partes para motores de combustión interna</t>
  </si>
  <si>
    <t>2812 Fabricación de equipos de potencia hidráulica y neumática</t>
  </si>
  <si>
    <t>2813 Fabricación de otras bombas, compresores, grifos y válvulas</t>
  </si>
  <si>
    <t>2814 Fabricación de cojinetes, engranajes, trenes de engranajes y piezas de transmisión</t>
  </si>
  <si>
    <t>2815 Fabricación de hornos, hogares y quemadores industriales</t>
  </si>
  <si>
    <t>2816 Fabricación de equipo de elevación y manipulación</t>
  </si>
  <si>
    <t>2817 Fabricación de maquinaria y equipo de oficina (excepto computadoras y equipo periférico)</t>
  </si>
  <si>
    <t>2819 Fabricación de otros tipos de maquinaria y equipo de uso general n.c.p.</t>
  </si>
  <si>
    <t>2821 Fabricación de maquinaria agropecuaria y forestal</t>
  </si>
  <si>
    <t>2822 Fabricación de máquinas formadoras de metal y de máquinas herramienta</t>
  </si>
  <si>
    <t>2823 Fabricación de maquinaria para la metalurgia</t>
  </si>
  <si>
    <t>2824 Fabricación de maquinaria para explotación de minas y canteras y para obras de construcción</t>
  </si>
  <si>
    <t>2825 Fabricación de maquinaria para la elaboración de alimentos, bebidas y tabaco</t>
  </si>
  <si>
    <t>2826 Fabricación de maquinaria para la elaboración de productos textiles, prendas de vestir y cueros</t>
  </si>
  <si>
    <t>2829 Fabricación de otros tipos de maquinaria y equipo de uso especial n.c.p.</t>
  </si>
  <si>
    <t>2910 Fabricación de vehículos automotores y sus motores</t>
  </si>
  <si>
    <t>2930 Fabricación de partes, piezas (autopartes) y accesorios (lujos) para vehículos automotores</t>
  </si>
  <si>
    <t>3011 Construcción de barcos y de estructuras flotantes</t>
  </si>
  <si>
    <t>3012 Construcción de embarcaciones de recreo y deporte</t>
  </si>
  <si>
    <t>3030 Fabricación de aeronaves, naves espaciales y de maquinaria conexa</t>
  </si>
  <si>
    <t>3091 Fabricación de motocicletas</t>
  </si>
  <si>
    <t>3120 Fabricación de colchones y somieres</t>
  </si>
  <si>
    <t>3210 Fabricación de joyas, bisutería y artículos conexos</t>
  </si>
  <si>
    <t>3230 Fabricación de artículos y equipo para la práctica del deporte</t>
  </si>
  <si>
    <t>3240 Fabricación de juegos, juguetes y rompecabezas</t>
  </si>
  <si>
    <t>3250 Fabricación de instrumentos, aparatos y materiales médicos y odontológicos (incluido mobiliario)</t>
  </si>
  <si>
    <t>3290 Otras industrias manufactureras n.c.p.</t>
  </si>
  <si>
    <t>3311 Mantenimiento y reparación especializado de productos elaborados en metal</t>
  </si>
  <si>
    <t>3312 Mantenimiento y reparación especializado de maquinaria y equipo</t>
  </si>
  <si>
    <t>3313 Mantenimiento y reparación especializado de equipo electrónico y óptico</t>
  </si>
  <si>
    <t>3314 Mantenimiento y reparación especializado de equipo eléctrico</t>
  </si>
  <si>
    <t>3315 Mantenimiento y reparación especializado de equipo de transporte, excepto los vehículos automotores, motocicletas y bicicletas</t>
  </si>
  <si>
    <t>3319 Mantenimiento y reparación de otros tipos de equipos y sus componentes n.c.p.</t>
  </si>
  <si>
    <t>2432 Fundición de metales no ferrosos</t>
  </si>
  <si>
    <t>2920 Fabricación de carrocerías para vehículos automotores, fabricación de remolques y semirremolques</t>
  </si>
  <si>
    <t>3110 Fabricación de muebles</t>
  </si>
  <si>
    <t>3320 Instalación especializada de maquinaria y equipo industrial</t>
  </si>
  <si>
    <t>Etiquetas de fila</t>
  </si>
  <si>
    <t>Total general</t>
  </si>
  <si>
    <t>Suma de Volumen de agua captada
(Millones de m3)</t>
  </si>
  <si>
    <t>AA</t>
  </si>
  <si>
    <t>Suma de 2014</t>
  </si>
  <si>
    <t>Suma de 2015</t>
  </si>
  <si>
    <t>Suma de 2016</t>
  </si>
  <si>
    <t>Suma de 2017</t>
  </si>
  <si>
    <t>Suma de 2018</t>
  </si>
  <si>
    <t>Suma de 2019</t>
  </si>
  <si>
    <t>Suma de 2020</t>
  </si>
  <si>
    <t>Suma de 2021</t>
  </si>
  <si>
    <t>Suma de 2022</t>
  </si>
  <si>
    <t>Depto</t>
  </si>
  <si>
    <t>2014-2022</t>
  </si>
  <si>
    <t>1031 Extracción de aceites de origen vegetal crudos</t>
  </si>
  <si>
    <t>1032 Elaboración de aceites y grasas de origen vegetal refinados</t>
  </si>
  <si>
    <t>3211 Fabricación de joyas y articulos conexos</t>
  </si>
  <si>
    <t>3212 Fabricación de bisuteria y articulos conexos</t>
  </si>
  <si>
    <t>1033 Elaboración de aceites y grasas de origen animal</t>
  </si>
  <si>
    <r>
      <t>*1</t>
    </r>
    <r>
      <rPr>
        <sz val="9"/>
        <color rgb="FF000000"/>
        <rFont val="Arial"/>
        <family val="2"/>
      </rPr>
      <t xml:space="preserve"> La variación anual se define como el cambio porcentual de la demanda de agua de un año con respecto al anterior. </t>
    </r>
  </si>
  <si>
    <r>
      <t>Variación Anual*</t>
    </r>
    <r>
      <rPr>
        <b/>
        <vertAlign val="superscript"/>
        <sz val="10"/>
        <color rgb="FF000000"/>
        <rFont val="Arial"/>
        <family val="2"/>
      </rPr>
      <t>1</t>
    </r>
    <r>
      <rPr>
        <b/>
        <sz val="10"/>
        <color rgb="FF000000"/>
        <rFont val="Arial"/>
        <family val="2"/>
      </rPr>
      <t xml:space="preserve">  %</t>
    </r>
  </si>
  <si>
    <t>Notas:
1.  Los datos pueden variar por actualización de cifras por parte de los establecimientos y las autoridades ambientales.
2. El dato correspondiente al año 2014, 2015 y 2016, es reportado con fecha de corte a noviembre 14 de 2017.
3. El dato correspondiente al año 2017, es reportado con fecha de corte a noviembre 15 de 2018.
4. El dato correspondiente al año 2018, es reportado con fecha de corte a septiembre 16 de 2019.
5. El dato correspondiente al año 2019, es reportado con fecha de corte a noviembre 26 de 2020.
6. El dato correspondiente al año 2020, es reportado con fecha de corte a septiembre 28 de 2021.
7. El dato correspondiente al año 2021, es reportado con fecha de corte a julio 27 de 2022.
8. El dato correspondiente al año 2022, es reportado con fecha de corte a septiembre 29 de 2023.
9. Los microdatos de los indicadores pueden ser consultados en el siguiente link http://www.ideam.gov.co/web/contaminacion-y-calidad-ambiental/informes-nacionales1</t>
  </si>
  <si>
    <t>Notas:
1.	Debido a sentencia del consejo de estado sala de lo contencioso administrativo sección primera del veintiuno (21) de junio de dos mil dieciocho (2018) decreta nulidad al acuerdo metropolitano nro. 016 de 31 de agosto de 2012, expedido por la Junta Metropolitana de Bucaramanga. Los establecimientos objeto de seguimiento y control por parte de la AMB pasan bajo la jurisdicción de la CDMB a partir del 2021.
2.	Los datos pueden variar por actualización de cifras por parte de los establecimientos y las autoridades ambientales.
3.	El dato correspondiente al año 2014, 2015 y 2016, es reportado con fecha de corte a noviembre 14 de 2017.
4.	El dato correspondiente al año 2017, es reportado con fecha de corte a noviembre 15 de 2018.
5.	El dato correspondiente al año 2018, es reportado con fecha de corte a septiembre 16 de 2019.
6.	El dato correspondiente al año 2019, es reportado con fecha de corte a noviembre 26 de 2020.
7.	El dato correspondiente al año 2020, es reportado con fecha de corte a septiembre 28 de 2021.
8.	El dato correspondiente al año 2021, es reportado con fecha de corte a julio 27 de 2022.
9.	El dato correspondiente al año 2022, es reportado con fecha de corte a septiembre 29 de 2023.
10.	Los microdatos de los indicadores pueden ser consultados en el siguiente link http://www.ideam.gov.co/web/contaminacion-y-calidad-ambiental/informes-nacionales1</t>
  </si>
  <si>
    <t>Fuente: Instituto de Hidrología, Meteorología y Estudios Ambientales  - IDEAM. Subdirección de Estudios Ambientales. Grupo de Seguimiento a la Sostenibilidad del Desarrollo. RUA Manufacturero. 2023</t>
  </si>
  <si>
    <t>Fecha de publicación. 15 de Diciembre de 2023</t>
  </si>
  <si>
    <t>Colombia. Demanda de Agua en el Sector Manufacturero por Departamento. Periodo 2014-2022.</t>
  </si>
  <si>
    <t>Colombia. Demanda de Agua en el Sector Manufacturero por Autoridad Ambiental. Periodo 2014-2022</t>
  </si>
  <si>
    <t>Fuente: Instituto de Hidrología, Meteorología y Estudios Ambientales  - IDEAM. Subdirección de Estudios Ambientales. Grupo de Seguimiento a la Sostenibilidad del Desarrollo. RUA Manufacturero. 2023.</t>
  </si>
  <si>
    <t>Fecha de publicación. 15 de Diciembre de 2023.</t>
  </si>
  <si>
    <t xml:space="preserve">                                                                                                        Año
CIIU</t>
  </si>
  <si>
    <t>Colombia. Demanda de Agua en el Sector Manufacturero por actividad CIIU. Periodo 2014-2022.</t>
  </si>
  <si>
    <t>Colombia. Demanda de Agua en el Sector Manufacturero. Periodo 2014-2022</t>
  </si>
  <si>
    <t>Colombia. Demanda de Agua en el Sector Manufacturero - Total Nacional. Periodo 2014-2022</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</si>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</sst>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0.0"/>
    <numFmt numFmtId="165" formatCode="0.0"/>
    <numFmt numFmtId="166" formatCode="#,##0.000"/>
    <numFmt numFmtId="167" formatCode="0.00000"/>
    <numFmt numFmtId="168" formatCode="0.0000"/>
    <numFmt numFmtId="169" formatCode="0.000"/>
    <numFmt numFmtId="170" formatCode="0.0000000"/>
    <numFmt numFmtId="171" formatCode="#,##0.0000"/>
    <numFmt numFmtId="172" formatCode="#,##0.00000"/>
    <numFmt numFmtId="173" formatCode="#,##0.000000"/>
    <numFmt numFmtId="174" formatCode="0.000000"/>
  </numFmts>
  <fonts count="22" x14ac:knownFonts="1">
    <font>
      <sz val="11"/>
      <color theme="1"/>
      <name val="Calibri"/>
      <family val="2"/>
      <scheme val="minor"/>
    </font>
    <font>
      <sz val="11"/>
      <color theme="1"/>
      <name val="Calibri"/>
      <family val="2"/>
      <scheme val="minor"/>
    </font>
    <font>
      <b/>
      <sz val="18"/>
      <color theme="3"/>
      <name val="Cambria"/>
      <family val="2"/>
      <scheme val="major"/>
    </font>
    <font>
      <sz val="10"/>
      <name val="Arial"/>
      <family val="2"/>
    </font>
    <font>
      <sz val="9"/>
      <name val="Arial"/>
      <family val="2"/>
    </font>
    <font>
      <sz val="9"/>
      <color rgb="FF000000"/>
      <name val="Arial"/>
      <family val="2"/>
    </font>
    <font>
      <vertAlign val="superscript"/>
      <sz val="9"/>
      <color rgb="FF000000"/>
      <name val="Arial"/>
      <family val="2"/>
    </font>
    <font>
      <sz val="10"/>
      <color theme="1"/>
      <name val="Arial"/>
      <family val="2"/>
    </font>
    <font>
      <b/>
      <sz val="10"/>
      <name val="Arial"/>
      <family val="2"/>
    </font>
    <font>
      <sz val="11"/>
      <color theme="1"/>
      <name val="Arial"/>
      <family val="2"/>
    </font>
    <font>
      <sz val="9"/>
      <color rgb="FF222222"/>
      <name val="Arial"/>
      <family val="2"/>
    </font>
    <font>
      <b/>
      <sz val="10"/>
      <color theme="1"/>
      <name val="Arial"/>
      <family val="2"/>
    </font>
    <font>
      <b/>
      <sz val="10"/>
      <color rgb="FF000000"/>
      <name val="Arial"/>
      <family val="2"/>
    </font>
    <font>
      <b/>
      <vertAlign val="superscript"/>
      <sz val="10"/>
      <color rgb="FF000000"/>
      <name val="Arial"/>
      <family val="2"/>
    </font>
    <font>
      <sz val="9"/>
      <color theme="1"/>
      <name val="Arial"/>
      <family val="2"/>
    </font>
    <font>
      <b/>
      <sz val="13"/>
      <color theme="1"/>
      <name val="Calibri"/>
      <family val="2"/>
      <scheme val="minor"/>
    </font>
    <font>
      <u/>
      <sz val="11"/>
      <color theme="10"/>
      <name val="Calibri"/>
      <family val="2"/>
      <scheme val="minor"/>
    </font>
    <font>
      <b/>
      <sz val="12"/>
      <name val="Arial"/>
      <family val="2"/>
    </font>
    <font>
      <b/>
      <sz val="12"/>
      <color theme="1"/>
      <name val="Arial"/>
      <family val="2"/>
    </font>
    <font>
      <b/>
      <sz val="12"/>
      <color theme="1"/>
      <name val="Calibri"/>
      <family val="2"/>
      <scheme val="minor"/>
    </font>
    <font>
      <b/>
      <sz val="11"/>
      <name val="Arial"/>
      <family val="2"/>
    </font>
    <font>
      <b/>
      <sz val="11"/>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Down="1">
      <left style="medium">
        <color indexed="64"/>
      </left>
      <right style="thin">
        <color indexed="64"/>
      </right>
      <top style="medium">
        <color indexed="64"/>
      </top>
      <bottom/>
      <diagonal style="thin">
        <color indexed="64"/>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6">
    <xf numFmtId="0" fontId="0" fillId="0" borderId="0"/>
    <xf numFmtId="9" fontId="1" fillId="0" borderId="0" applyFont="0" applyFill="0" applyBorder="0" applyAlignment="0" applyProtection="0"/>
    <xf numFmtId="0" fontId="3" fillId="0" borderId="0"/>
    <xf numFmtId="0" fontId="2" fillId="0" borderId="0" applyNumberFormat="0" applyFill="0" applyBorder="0" applyAlignment="0" applyProtection="0"/>
    <xf numFmtId="43" fontId="1" fillId="0" borderId="0" applyFont="0" applyFill="0" applyBorder="0" applyAlignment="0" applyProtection="0"/>
    <xf numFmtId="0" fontId="16" fillId="0" borderId="0" applyNumberFormat="0" applyFill="0" applyBorder="0" applyAlignment="0" applyProtection="0"/>
  </cellStyleXfs>
  <cellXfs count="85">
    <xf numFmtId="0" fontId="0" fillId="0" borderId="0" xfId="0"/>
    <xf numFmtId="0" fontId="7" fillId="0" borderId="0" xfId="0" applyFont="1"/>
    <xf numFmtId="0" fontId="4" fillId="0" borderId="0" xfId="2" applyFont="1" applyAlignment="1">
      <alignment vertical="center" wrapText="1"/>
    </xf>
    <xf numFmtId="0" fontId="9" fillId="0" borderId="0" xfId="0" applyFont="1"/>
    <xf numFmtId="0" fontId="10" fillId="0" borderId="0" xfId="0" applyFont="1" applyAlignment="1">
      <alignment wrapText="1"/>
    </xf>
    <xf numFmtId="165" fontId="7" fillId="0" borderId="0" xfId="0" applyNumberFormat="1" applyFont="1"/>
    <xf numFmtId="0" fontId="9" fillId="0" borderId="0" xfId="0" applyFont="1" applyAlignment="1">
      <alignment horizontal="center" vertical="center"/>
    </xf>
    <xf numFmtId="3" fontId="9" fillId="0" borderId="0" xfId="0" applyNumberFormat="1" applyFont="1" applyAlignment="1">
      <alignment horizontal="center" vertical="center"/>
    </xf>
    <xf numFmtId="9" fontId="9" fillId="0" borderId="0" xfId="1" applyFont="1" applyFill="1" applyBorder="1" applyAlignment="1">
      <alignment horizontal="center" vertical="center"/>
    </xf>
    <xf numFmtId="0" fontId="14" fillId="3" borderId="0" xfId="0" applyFont="1" applyFill="1"/>
    <xf numFmtId="0" fontId="7" fillId="3" borderId="0" xfId="0" applyFont="1" applyFill="1"/>
    <xf numFmtId="0" fontId="15" fillId="3" borderId="4" xfId="0" applyFont="1" applyFill="1" applyBorder="1" applyAlignment="1">
      <alignment horizontal="center"/>
    </xf>
    <xf numFmtId="0" fontId="15" fillId="3" borderId="4" xfId="0" applyFont="1" applyFill="1" applyBorder="1"/>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vertical="center"/>
    </xf>
    <xf numFmtId="0" fontId="3" fillId="0" borderId="0" xfId="0" applyFont="1" applyAlignment="1">
      <alignment horizontal="left" vertical="center"/>
    </xf>
    <xf numFmtId="0" fontId="3" fillId="0" borderId="1" xfId="0" applyFont="1" applyBorder="1" applyAlignment="1">
      <alignment horizontal="center" vertical="center" wrapText="1"/>
    </xf>
    <xf numFmtId="0" fontId="8" fillId="2" borderId="0" xfId="0" applyFont="1" applyFill="1" applyAlignment="1">
      <alignment horizontal="center" vertical="center"/>
    </xf>
    <xf numFmtId="0" fontId="0" fillId="0" borderId="0" xfId="0" pivotButton="1"/>
    <xf numFmtId="0" fontId="0" fillId="0" borderId="0" xfId="0" applyAlignment="1">
      <alignment horizontal="left"/>
    </xf>
    <xf numFmtId="0" fontId="8" fillId="2" borderId="7" xfId="0" applyFont="1" applyFill="1" applyBorder="1" applyAlignment="1">
      <alignment horizontal="left" vertical="center" wrapText="1"/>
    </xf>
    <xf numFmtId="0" fontId="8" fillId="2" borderId="1" xfId="0" applyFont="1" applyFill="1" applyBorder="1" applyAlignment="1">
      <alignment horizontal="center" vertical="center"/>
    </xf>
    <xf numFmtId="0" fontId="8" fillId="2" borderId="7" xfId="0" applyFont="1" applyFill="1" applyBorder="1" applyAlignment="1">
      <alignment horizontal="left" vertical="center"/>
    </xf>
    <xf numFmtId="2" fontId="0" fillId="0" borderId="0" xfId="0" applyNumberFormat="1"/>
    <xf numFmtId="0" fontId="19" fillId="3" borderId="3" xfId="0" applyFont="1" applyFill="1" applyBorder="1"/>
    <xf numFmtId="0" fontId="18" fillId="0" borderId="3" xfId="0" applyFont="1" applyBorder="1" applyAlignment="1">
      <alignment horizontal="center" vertical="center"/>
    </xf>
    <xf numFmtId="0" fontId="19" fillId="3" borderId="3" xfId="0" applyFont="1" applyFill="1" applyBorder="1" applyAlignment="1">
      <alignment horizontal="center"/>
    </xf>
    <xf numFmtId="0" fontId="0" fillId="3" borderId="4" xfId="0" applyFill="1" applyBorder="1" applyAlignment="1">
      <alignment horizontal="center"/>
    </xf>
    <xf numFmtId="0" fontId="16" fillId="3" borderId="4" xfId="5" applyFill="1" applyBorder="1" applyAlignment="1">
      <alignment horizontal="left"/>
    </xf>
    <xf numFmtId="2" fontId="0" fillId="0" borderId="0" xfId="0" applyNumberFormat="1" applyAlignment="1">
      <alignment horizontal="center"/>
    </xf>
    <xf numFmtId="4" fontId="7" fillId="0" borderId="9" xfId="0" applyNumberFormat="1" applyFont="1" applyBorder="1" applyAlignment="1">
      <alignment horizontal="right" vertical="center"/>
    </xf>
    <xf numFmtId="4" fontId="7" fillId="0" borderId="1" xfId="0" applyNumberFormat="1" applyFont="1" applyBorder="1" applyAlignment="1">
      <alignment horizontal="right" vertical="center"/>
    </xf>
    <xf numFmtId="166" fontId="7" fillId="0" borderId="1" xfId="0" applyNumberFormat="1" applyFont="1" applyBorder="1" applyAlignment="1">
      <alignment horizontal="right" vertical="center"/>
    </xf>
    <xf numFmtId="172" fontId="7" fillId="0" borderId="1" xfId="0" applyNumberFormat="1" applyFont="1" applyBorder="1" applyAlignment="1">
      <alignment horizontal="right" vertical="center"/>
    </xf>
    <xf numFmtId="171" fontId="7" fillId="0" borderId="1" xfId="0" applyNumberFormat="1" applyFont="1" applyBorder="1" applyAlignment="1">
      <alignment horizontal="right" vertical="center"/>
    </xf>
    <xf numFmtId="173" fontId="7" fillId="0" borderId="1" xfId="0" applyNumberFormat="1" applyFont="1" applyBorder="1" applyAlignment="1">
      <alignment horizontal="right" vertical="center"/>
    </xf>
    <xf numFmtId="2" fontId="3" fillId="0" borderId="1" xfId="0" applyNumberFormat="1" applyFont="1" applyBorder="1" applyAlignment="1">
      <alignment horizontal="right" vertical="center"/>
    </xf>
    <xf numFmtId="0" fontId="14" fillId="0" borderId="1" xfId="0" applyFont="1" applyBorder="1" applyAlignment="1">
      <alignment horizontal="left" wrapText="1"/>
    </xf>
    <xf numFmtId="2" fontId="3" fillId="0" borderId="9" xfId="0" applyNumberFormat="1" applyFont="1" applyBorder="1" applyAlignment="1">
      <alignment horizontal="right" vertical="center"/>
    </xf>
    <xf numFmtId="0" fontId="3" fillId="0" borderId="9" xfId="0" applyFont="1" applyBorder="1" applyAlignment="1">
      <alignment horizontal="right" vertical="center"/>
    </xf>
    <xf numFmtId="0" fontId="3" fillId="0" borderId="1" xfId="0" applyFont="1" applyBorder="1" applyAlignment="1">
      <alignment horizontal="right" vertical="center"/>
    </xf>
    <xf numFmtId="0" fontId="3" fillId="0" borderId="9" xfId="2" applyBorder="1" applyAlignment="1">
      <alignment horizontal="right" vertical="center"/>
    </xf>
    <xf numFmtId="168" fontId="3" fillId="0" borderId="10" xfId="2" applyNumberFormat="1" applyBorder="1" applyAlignment="1">
      <alignment horizontal="right" vertical="center"/>
    </xf>
    <xf numFmtId="168" fontId="3" fillId="0" borderId="9" xfId="2" applyNumberFormat="1" applyBorder="1" applyAlignment="1">
      <alignment horizontal="right" vertical="center"/>
    </xf>
    <xf numFmtId="168" fontId="7" fillId="0" borderId="9" xfId="0" applyNumberFormat="1" applyFont="1" applyBorder="1" applyAlignment="1">
      <alignment horizontal="right"/>
    </xf>
    <xf numFmtId="168" fontId="7" fillId="0" borderId="9" xfId="4" applyNumberFormat="1" applyFont="1" applyBorder="1" applyAlignment="1">
      <alignment horizontal="right"/>
    </xf>
    <xf numFmtId="2" fontId="3" fillId="0" borderId="1" xfId="2" applyNumberFormat="1" applyBorder="1" applyAlignment="1">
      <alignment horizontal="right" vertical="center"/>
    </xf>
    <xf numFmtId="2" fontId="3" fillId="0" borderId="8" xfId="2" applyNumberFormat="1" applyBorder="1" applyAlignment="1">
      <alignment horizontal="right" vertical="center"/>
    </xf>
    <xf numFmtId="2" fontId="7" fillId="0" borderId="1" xfId="0" applyNumberFormat="1" applyFont="1" applyBorder="1" applyAlignment="1">
      <alignment horizontal="right"/>
    </xf>
    <xf numFmtId="2" fontId="7" fillId="0" borderId="1" xfId="4" applyNumberFormat="1" applyFont="1" applyBorder="1" applyAlignment="1">
      <alignment horizontal="right"/>
    </xf>
    <xf numFmtId="2" fontId="3" fillId="0" borderId="1" xfId="4" applyNumberFormat="1" applyFont="1" applyFill="1" applyBorder="1" applyAlignment="1">
      <alignment horizontal="right" vertical="center"/>
    </xf>
    <xf numFmtId="0" fontId="3" fillId="0" borderId="1" xfId="2" applyBorder="1" applyAlignment="1">
      <alignment horizontal="right" vertical="center"/>
    </xf>
    <xf numFmtId="0" fontId="3" fillId="0" borderId="8" xfId="2" applyBorder="1" applyAlignment="1">
      <alignment horizontal="right" vertical="center"/>
    </xf>
    <xf numFmtId="174" fontId="7" fillId="0" borderId="1" xfId="0" applyNumberFormat="1" applyFont="1" applyBorder="1" applyAlignment="1">
      <alignment horizontal="right"/>
    </xf>
    <xf numFmtId="0" fontId="7" fillId="0" borderId="1" xfId="0" applyFont="1" applyBorder="1" applyAlignment="1">
      <alignment horizontal="right"/>
    </xf>
    <xf numFmtId="170" fontId="3" fillId="0" borderId="1" xfId="4" applyNumberFormat="1" applyFont="1" applyFill="1" applyBorder="1" applyAlignment="1">
      <alignment horizontal="right" vertical="center"/>
    </xf>
    <xf numFmtId="168" fontId="3" fillId="0" borderId="1" xfId="2" applyNumberFormat="1" applyBorder="1" applyAlignment="1">
      <alignment horizontal="right" vertical="center"/>
    </xf>
    <xf numFmtId="168" fontId="3" fillId="0" borderId="8" xfId="2" applyNumberFormat="1" applyBorder="1" applyAlignment="1">
      <alignment horizontal="right" vertical="center"/>
    </xf>
    <xf numFmtId="169" fontId="7" fillId="0" borderId="1" xfId="0" applyNumberFormat="1" applyFont="1" applyBorder="1" applyAlignment="1">
      <alignment horizontal="right"/>
    </xf>
    <xf numFmtId="168" fontId="3" fillId="0" borderId="1" xfId="4" applyNumberFormat="1" applyFont="1" applyFill="1" applyBorder="1" applyAlignment="1">
      <alignment horizontal="right" vertical="center"/>
    </xf>
    <xf numFmtId="169" fontId="7" fillId="0" borderId="1" xfId="4" applyNumberFormat="1" applyFont="1" applyBorder="1" applyAlignment="1">
      <alignment horizontal="right"/>
    </xf>
    <xf numFmtId="168" fontId="7" fillId="0" borderId="1" xfId="0" applyNumberFormat="1" applyFont="1" applyBorder="1" applyAlignment="1">
      <alignment horizontal="right"/>
    </xf>
    <xf numFmtId="168" fontId="7" fillId="0" borderId="1" xfId="4" applyNumberFormat="1" applyFont="1" applyBorder="1" applyAlignment="1">
      <alignment horizontal="right"/>
    </xf>
    <xf numFmtId="167" fontId="3" fillId="0" borderId="1" xfId="4" applyNumberFormat="1" applyFont="1" applyFill="1" applyBorder="1" applyAlignment="1">
      <alignment horizontal="right" vertical="center"/>
    </xf>
    <xf numFmtId="4" fontId="7" fillId="3" borderId="1" xfId="0" applyNumberFormat="1" applyFont="1" applyFill="1" applyBorder="1" applyAlignment="1">
      <alignment horizontal="center" vertical="center"/>
    </xf>
    <xf numFmtId="0" fontId="12" fillId="2" borderId="1" xfId="0" applyFont="1" applyFill="1" applyBorder="1" applyAlignment="1">
      <alignment horizontal="center" vertical="center" wrapText="1"/>
    </xf>
    <xf numFmtId="0" fontId="7" fillId="3" borderId="1" xfId="0" applyFont="1" applyFill="1" applyBorder="1" applyAlignment="1">
      <alignment horizontal="center" vertical="center"/>
    </xf>
    <xf numFmtId="164" fontId="7" fillId="3" borderId="1" xfId="0" applyNumberFormat="1" applyFont="1" applyFill="1" applyBorder="1" applyAlignment="1">
      <alignment horizontal="center" vertical="center"/>
    </xf>
    <xf numFmtId="9" fontId="7" fillId="3" borderId="1" xfId="1" applyFont="1" applyFill="1" applyBorder="1" applyAlignment="1">
      <alignment horizontal="center" vertical="center"/>
    </xf>
    <xf numFmtId="0" fontId="11" fillId="2" borderId="1" xfId="0" applyFont="1" applyFill="1" applyBorder="1" applyAlignment="1">
      <alignment horizontal="center" vertical="center" wrapText="1"/>
    </xf>
    <xf numFmtId="0" fontId="10" fillId="3" borderId="2" xfId="0" applyFont="1" applyFill="1" applyBorder="1" applyAlignment="1">
      <alignment horizontal="left"/>
    </xf>
    <xf numFmtId="0" fontId="8" fillId="0" borderId="1" xfId="0" applyFont="1" applyBorder="1" applyAlignment="1">
      <alignment horizontal="center" vertical="center" wrapText="1"/>
    </xf>
    <xf numFmtId="0" fontId="4" fillId="0" borderId="2" xfId="2" applyFont="1" applyBorder="1" applyAlignment="1">
      <alignment horizontal="left" vertical="center" wrapText="1"/>
    </xf>
    <xf numFmtId="0" fontId="6" fillId="0" borderId="0" xfId="0" applyFont="1" applyAlignment="1">
      <alignment horizontal="left" vertical="top" wrapText="1"/>
    </xf>
    <xf numFmtId="0" fontId="10" fillId="0" borderId="0" xfId="0" applyFont="1" applyAlignment="1">
      <alignment horizontal="left" vertical="top" wrapText="1"/>
    </xf>
    <xf numFmtId="0" fontId="10" fillId="0" borderId="3" xfId="0" applyFont="1" applyBorder="1" applyAlignment="1">
      <alignment horizontal="left" vertical="top" wrapText="1"/>
    </xf>
    <xf numFmtId="0" fontId="20" fillId="0" borderId="1" xfId="0" applyFont="1" applyBorder="1" applyAlignment="1">
      <alignment horizontal="center" vertical="center" wrapText="1"/>
    </xf>
    <xf numFmtId="0" fontId="10" fillId="3" borderId="0" xfId="0" applyFont="1" applyFill="1" applyAlignment="1">
      <alignment horizontal="left"/>
    </xf>
    <xf numFmtId="0" fontId="8" fillId="2" borderId="11" xfId="0" applyFont="1" applyFill="1" applyBorder="1" applyAlignment="1">
      <alignment horizontal="left" vertical="center" wrapText="1"/>
    </xf>
    <xf numFmtId="0" fontId="8" fillId="2" borderId="11" xfId="0" applyFont="1" applyFill="1" applyBorder="1" applyAlignment="1">
      <alignment horizontal="left" vertical="center"/>
    </xf>
    <xf numFmtId="0" fontId="8" fillId="2"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21" fillId="0" borderId="4" xfId="0" applyFont="1" applyBorder="1" applyAlignment="1">
      <alignment horizontal="center" vertical="center"/>
    </xf>
  </cellXfs>
  <cellStyles count="6">
    <cellStyle name="Hipervínculo" xfId="5" builtinId="8"/>
    <cellStyle name="Millares" xfId="4" builtinId="3"/>
    <cellStyle name="Normal" xfId="0" builtinId="0"/>
    <cellStyle name="Normal 3" xfId="2" xr:uid="{00000000-0005-0000-0000-000003000000}"/>
    <cellStyle name="Porcentaje" xfId="1" builtinId="5"/>
    <cellStyle name="Título 4" xfId="3" xr:uid="{00000000-0005-0000-0000-000005000000}"/>
  </cellStyles>
  <dxfs count="2">
    <dxf>
      <font>
        <color rgb="FF9C0006"/>
      </font>
      <fill>
        <patternFill>
          <bgColor rgb="FFFFC7CE"/>
        </patternFill>
      </fill>
    </dxf>
    <dxf>
      <numFmt numFmtId="2" formatCode="0.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[D-demanda-de-agua-en-el-sector-manufacturero.xlsx]Grafica nacional!TablaDinámica1</c:name>
    <c:fmtId val="0"/>
  </c:pivotSource>
  <c:chart>
    <c:autoTitleDeleted val="1"/>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'Grafica nacional'!$B$1</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nacional'!$A$2:$A$11</c:f>
              <c:strCache>
                <c:ptCount val="9"/>
                <c:pt idx="0">
                  <c:v>2014</c:v>
                </c:pt>
                <c:pt idx="1">
                  <c:v>2015</c:v>
                </c:pt>
                <c:pt idx="2">
                  <c:v>2016</c:v>
                </c:pt>
                <c:pt idx="3">
                  <c:v>2017</c:v>
                </c:pt>
                <c:pt idx="4">
                  <c:v>2018</c:v>
                </c:pt>
                <c:pt idx="5">
                  <c:v>2019</c:v>
                </c:pt>
                <c:pt idx="6">
                  <c:v>2020</c:v>
                </c:pt>
                <c:pt idx="7">
                  <c:v>2021</c:v>
                </c:pt>
                <c:pt idx="8">
                  <c:v>2022</c:v>
                </c:pt>
              </c:strCache>
            </c:strRef>
          </c:cat>
          <c:val>
            <c:numRef>
              <c:f>'Grafica nacional'!$B$2:$B$11</c:f>
              <c:numCache>
                <c:formatCode>General</c:formatCode>
                <c:ptCount val="9"/>
                <c:pt idx="0">
                  <c:v>619.23</c:v>
                </c:pt>
                <c:pt idx="1">
                  <c:v>424.15</c:v>
                </c:pt>
                <c:pt idx="2">
                  <c:v>373.97</c:v>
                </c:pt>
                <c:pt idx="3">
                  <c:v>370.71</c:v>
                </c:pt>
                <c:pt idx="4">
                  <c:v>331.33</c:v>
                </c:pt>
                <c:pt idx="5">
                  <c:v>320.83999999999997</c:v>
                </c:pt>
                <c:pt idx="6">
                  <c:v>282.8</c:v>
                </c:pt>
                <c:pt idx="7">
                  <c:v>339.82</c:v>
                </c:pt>
                <c:pt idx="8">
                  <c:v>394.22</c:v>
                </c:pt>
              </c:numCache>
            </c:numRef>
          </c:val>
          <c:extLst>
            <c:ext xmlns:c16="http://schemas.microsoft.com/office/drawing/2014/chart" uri="{C3380CC4-5D6E-409C-BE32-E72D297353CC}">
              <c16:uniqueId val="{00000000-1988-4FC2-96B0-DF85E2D53CB7}"/>
            </c:ext>
          </c:extLst>
        </c:ser>
        <c:dLbls>
          <c:dLblPos val="outEnd"/>
          <c:showLegendKey val="0"/>
          <c:showVal val="1"/>
          <c:showCatName val="0"/>
          <c:showSerName val="0"/>
          <c:showPercent val="0"/>
          <c:showBubbleSize val="0"/>
        </c:dLbls>
        <c:gapWidth val="219"/>
        <c:overlap val="-27"/>
        <c:axId val="713873887"/>
        <c:axId val="834379199"/>
      </c:barChart>
      <c:catAx>
        <c:axId val="7138738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Periodo de balance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4379199"/>
        <c:crosses val="autoZero"/>
        <c:auto val="1"/>
        <c:lblAlgn val="ctr"/>
        <c:lblOffset val="100"/>
        <c:noMultiLvlLbl val="0"/>
      </c:catAx>
      <c:valAx>
        <c:axId val="83437919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Volumen de agua (Millones</a:t>
                </a:r>
                <a:r>
                  <a:rPr lang="es-CO" baseline="0"/>
                  <a:t> de m3)</a:t>
                </a:r>
                <a:endParaRPr lang="es-CO"/>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1387388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[D-demanda-de-agua-en-el-sector-manufacturero.xlsx]Grafica departamental!TablaDinámica4</c:name>
    <c:fmtId val="0"/>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'Grafica departamental'!$O$1</c:f>
              <c:strCache>
                <c:ptCount val="1"/>
                <c:pt idx="0">
                  <c:v>Suma de 2014</c:v>
                </c:pt>
              </c:strCache>
            </c:strRef>
          </c:tx>
          <c:spPr>
            <a:solidFill>
              <a:schemeClr val="accent1"/>
            </a:solidFill>
            <a:ln>
              <a:noFill/>
            </a:ln>
            <a:effectLst/>
          </c:spPr>
          <c:invertIfNegative val="0"/>
          <c:cat>
            <c:strRef>
              <c:f>'Grafica departamental'!$N$2:$N$32</c:f>
              <c:strCache>
                <c:ptCount val="30"/>
                <c:pt idx="0">
                  <c:v>AMAZONAS </c:v>
                </c:pt>
                <c:pt idx="1">
                  <c:v>ANTIOQUIA</c:v>
                </c:pt>
                <c:pt idx="2">
                  <c:v>ARAUCA</c:v>
                </c:pt>
                <c:pt idx="3">
                  <c:v>ATLÁNTICO</c:v>
                </c:pt>
                <c:pt idx="4">
                  <c:v>BOGOTÁ D,C</c:v>
                </c:pt>
                <c:pt idx="5">
                  <c:v>BOLIVAR</c:v>
                </c:pt>
                <c:pt idx="6">
                  <c:v>BOYACÁ</c:v>
                </c:pt>
                <c:pt idx="7">
                  <c:v>CALDAS</c:v>
                </c:pt>
                <c:pt idx="8">
                  <c:v>CAQUETÁ</c:v>
                </c:pt>
                <c:pt idx="9">
                  <c:v>CASANARE</c:v>
                </c:pt>
                <c:pt idx="10">
                  <c:v>CAUCA</c:v>
                </c:pt>
                <c:pt idx="11">
                  <c:v>CESAR</c:v>
                </c:pt>
                <c:pt idx="12">
                  <c:v>CORDOBA</c:v>
                </c:pt>
                <c:pt idx="13">
                  <c:v>CUNDINAMARCA</c:v>
                </c:pt>
                <c:pt idx="14">
                  <c:v>GUAINÍA</c:v>
                </c:pt>
                <c:pt idx="15">
                  <c:v>HUILA</c:v>
                </c:pt>
                <c:pt idx="16">
                  <c:v>LA GUAJIRA</c:v>
                </c:pt>
                <c:pt idx="17">
                  <c:v>MAGDALENA</c:v>
                </c:pt>
                <c:pt idx="18">
                  <c:v>META</c:v>
                </c:pt>
                <c:pt idx="19">
                  <c:v>NARIÑO</c:v>
                </c:pt>
                <c:pt idx="20">
                  <c:v>NORTE DE SANTANDER</c:v>
                </c:pt>
                <c:pt idx="21">
                  <c:v>PUTUMAYO</c:v>
                </c:pt>
                <c:pt idx="22">
                  <c:v>QUINDÍO</c:v>
                </c:pt>
                <c:pt idx="23">
                  <c:v>RISARALDA</c:v>
                </c:pt>
                <c:pt idx="24">
                  <c:v>SANTANDER</c:v>
                </c:pt>
                <c:pt idx="25">
                  <c:v>SUCRE</c:v>
                </c:pt>
                <c:pt idx="26">
                  <c:v>TOLIMA</c:v>
                </c:pt>
                <c:pt idx="27">
                  <c:v>VALLE DEL CAUCA</c:v>
                </c:pt>
                <c:pt idx="28">
                  <c:v>VAUPES</c:v>
                </c:pt>
                <c:pt idx="29">
                  <c:v>VICHADA</c:v>
                </c:pt>
              </c:strCache>
            </c:strRef>
          </c:cat>
          <c:val>
            <c:numRef>
              <c:f>'Grafica departamental'!$O$2:$O$32</c:f>
              <c:numCache>
                <c:formatCode>General</c:formatCode>
                <c:ptCount val="30"/>
                <c:pt idx="0">
                  <c:v>19.825005000000001</c:v>
                </c:pt>
                <c:pt idx="1">
                  <c:v>182.27003874100001</c:v>
                </c:pt>
                <c:pt idx="2">
                  <c:v>5.3000000000000001E-5</c:v>
                </c:pt>
                <c:pt idx="3">
                  <c:v>20.935875579999998</c:v>
                </c:pt>
                <c:pt idx="4">
                  <c:v>12.883843310000001</c:v>
                </c:pt>
                <c:pt idx="5">
                  <c:v>7.4329680900000001</c:v>
                </c:pt>
                <c:pt idx="6">
                  <c:v>1.9531543999999998</c:v>
                </c:pt>
                <c:pt idx="7">
                  <c:v>3.9298806000000002</c:v>
                </c:pt>
                <c:pt idx="8">
                  <c:v>0</c:v>
                </c:pt>
                <c:pt idx="9">
                  <c:v>0.29488880000000001</c:v>
                </c:pt>
                <c:pt idx="10">
                  <c:v>22.17588404</c:v>
                </c:pt>
                <c:pt idx="11">
                  <c:v>1.55494401</c:v>
                </c:pt>
                <c:pt idx="12">
                  <c:v>0.46904400000000002</c:v>
                </c:pt>
                <c:pt idx="13">
                  <c:v>73.277633359999996</c:v>
                </c:pt>
                <c:pt idx="14">
                  <c:v>0</c:v>
                </c:pt>
                <c:pt idx="15">
                  <c:v>0.44176646000000003</c:v>
                </c:pt>
                <c:pt idx="16">
                  <c:v>1.0946260000000001</c:v>
                </c:pt>
                <c:pt idx="17">
                  <c:v>1.2736513300000001</c:v>
                </c:pt>
                <c:pt idx="18">
                  <c:v>18.75957189</c:v>
                </c:pt>
                <c:pt idx="19">
                  <c:v>0.97596539999999998</c:v>
                </c:pt>
                <c:pt idx="20">
                  <c:v>4.6089759800000003</c:v>
                </c:pt>
                <c:pt idx="21">
                  <c:v>0</c:v>
                </c:pt>
                <c:pt idx="22">
                  <c:v>29.539926690000001</c:v>
                </c:pt>
                <c:pt idx="23">
                  <c:v>12.89403179</c:v>
                </c:pt>
                <c:pt idx="24">
                  <c:v>87.357913620000005</c:v>
                </c:pt>
                <c:pt idx="25">
                  <c:v>0.47038999999999997</c:v>
                </c:pt>
                <c:pt idx="26">
                  <c:v>1.12894984</c:v>
                </c:pt>
                <c:pt idx="27">
                  <c:v>113.68681243</c:v>
                </c:pt>
                <c:pt idx="28">
                  <c:v>0</c:v>
                </c:pt>
                <c:pt idx="29">
                  <c:v>0</c:v>
                </c:pt>
              </c:numCache>
            </c:numRef>
          </c:val>
          <c:extLst>
            <c:ext xmlns:c16="http://schemas.microsoft.com/office/drawing/2014/chart" uri="{C3380CC4-5D6E-409C-BE32-E72D297353CC}">
              <c16:uniqueId val="{00000000-2981-4636-991A-E877A6274AD3}"/>
            </c:ext>
          </c:extLst>
        </c:ser>
        <c:ser>
          <c:idx val="1"/>
          <c:order val="1"/>
          <c:tx>
            <c:strRef>
              <c:f>'Grafica departamental'!$P$1</c:f>
              <c:strCache>
                <c:ptCount val="1"/>
                <c:pt idx="0">
                  <c:v>Suma de 2015</c:v>
                </c:pt>
              </c:strCache>
            </c:strRef>
          </c:tx>
          <c:spPr>
            <a:solidFill>
              <a:schemeClr val="accent2"/>
            </a:solidFill>
            <a:ln>
              <a:noFill/>
            </a:ln>
            <a:effectLst/>
          </c:spPr>
          <c:invertIfNegative val="0"/>
          <c:cat>
            <c:strRef>
              <c:f>'Grafica departamental'!$N$2:$N$32</c:f>
              <c:strCache>
                <c:ptCount val="30"/>
                <c:pt idx="0">
                  <c:v>AMAZONAS </c:v>
                </c:pt>
                <c:pt idx="1">
                  <c:v>ANTIOQUIA</c:v>
                </c:pt>
                <c:pt idx="2">
                  <c:v>ARAUCA</c:v>
                </c:pt>
                <c:pt idx="3">
                  <c:v>ATLÁNTICO</c:v>
                </c:pt>
                <c:pt idx="4">
                  <c:v>BOGOTÁ D,C</c:v>
                </c:pt>
                <c:pt idx="5">
                  <c:v>BOLIVAR</c:v>
                </c:pt>
                <c:pt idx="6">
                  <c:v>BOYACÁ</c:v>
                </c:pt>
                <c:pt idx="7">
                  <c:v>CALDAS</c:v>
                </c:pt>
                <c:pt idx="8">
                  <c:v>CAQUETÁ</c:v>
                </c:pt>
                <c:pt idx="9">
                  <c:v>CASANARE</c:v>
                </c:pt>
                <c:pt idx="10">
                  <c:v>CAUCA</c:v>
                </c:pt>
                <c:pt idx="11">
                  <c:v>CESAR</c:v>
                </c:pt>
                <c:pt idx="12">
                  <c:v>CORDOBA</c:v>
                </c:pt>
                <c:pt idx="13">
                  <c:v>CUNDINAMARCA</c:v>
                </c:pt>
                <c:pt idx="14">
                  <c:v>GUAINÍA</c:v>
                </c:pt>
                <c:pt idx="15">
                  <c:v>HUILA</c:v>
                </c:pt>
                <c:pt idx="16">
                  <c:v>LA GUAJIRA</c:v>
                </c:pt>
                <c:pt idx="17">
                  <c:v>MAGDALENA</c:v>
                </c:pt>
                <c:pt idx="18">
                  <c:v>META</c:v>
                </c:pt>
                <c:pt idx="19">
                  <c:v>NARIÑO</c:v>
                </c:pt>
                <c:pt idx="20">
                  <c:v>NORTE DE SANTANDER</c:v>
                </c:pt>
                <c:pt idx="21">
                  <c:v>PUTUMAYO</c:v>
                </c:pt>
                <c:pt idx="22">
                  <c:v>QUINDÍO</c:v>
                </c:pt>
                <c:pt idx="23">
                  <c:v>RISARALDA</c:v>
                </c:pt>
                <c:pt idx="24">
                  <c:v>SANTANDER</c:v>
                </c:pt>
                <c:pt idx="25">
                  <c:v>SUCRE</c:v>
                </c:pt>
                <c:pt idx="26">
                  <c:v>TOLIMA</c:v>
                </c:pt>
                <c:pt idx="27">
                  <c:v>VALLE DEL CAUCA</c:v>
                </c:pt>
                <c:pt idx="28">
                  <c:v>VAUPES</c:v>
                </c:pt>
                <c:pt idx="29">
                  <c:v>VICHADA</c:v>
                </c:pt>
              </c:strCache>
            </c:strRef>
          </c:cat>
          <c:val>
            <c:numRef>
              <c:f>'Grafica departamental'!$P$2:$P$32</c:f>
              <c:numCache>
                <c:formatCode>General</c:formatCode>
                <c:ptCount val="30"/>
                <c:pt idx="0">
                  <c:v>0</c:v>
                </c:pt>
                <c:pt idx="1">
                  <c:v>57.879144429999997</c:v>
                </c:pt>
                <c:pt idx="2">
                  <c:v>3.8099999999999999E-4</c:v>
                </c:pt>
                <c:pt idx="3">
                  <c:v>19.54728862</c:v>
                </c:pt>
                <c:pt idx="4">
                  <c:v>11.7649583</c:v>
                </c:pt>
                <c:pt idx="5">
                  <c:v>8.0061590000000002</c:v>
                </c:pt>
                <c:pt idx="6">
                  <c:v>1.56816092</c:v>
                </c:pt>
                <c:pt idx="7">
                  <c:v>4.0899408399999997</c:v>
                </c:pt>
                <c:pt idx="8">
                  <c:v>0</c:v>
                </c:pt>
                <c:pt idx="9">
                  <c:v>11.9479898</c:v>
                </c:pt>
                <c:pt idx="10">
                  <c:v>21.378113160000002</c:v>
                </c:pt>
                <c:pt idx="11">
                  <c:v>0.87847501000000006</c:v>
                </c:pt>
                <c:pt idx="12">
                  <c:v>0.41010322999999999</c:v>
                </c:pt>
                <c:pt idx="13">
                  <c:v>83.393416110000004</c:v>
                </c:pt>
                <c:pt idx="14">
                  <c:v>1.8999999999999998E-6</c:v>
                </c:pt>
                <c:pt idx="15">
                  <c:v>0.43104009999999998</c:v>
                </c:pt>
                <c:pt idx="16">
                  <c:v>0.40633570000000002</c:v>
                </c:pt>
                <c:pt idx="17">
                  <c:v>1.8314047099999999</c:v>
                </c:pt>
                <c:pt idx="18">
                  <c:v>0.6645932</c:v>
                </c:pt>
                <c:pt idx="19">
                  <c:v>4.09874E-2</c:v>
                </c:pt>
                <c:pt idx="20">
                  <c:v>1.1085184800000001</c:v>
                </c:pt>
                <c:pt idx="21">
                  <c:v>0</c:v>
                </c:pt>
                <c:pt idx="22">
                  <c:v>0.70857331999999995</c:v>
                </c:pt>
                <c:pt idx="23">
                  <c:v>13.098040689999999</c:v>
                </c:pt>
                <c:pt idx="24">
                  <c:v>80.188693319999999</c:v>
                </c:pt>
                <c:pt idx="25">
                  <c:v>0.42272399999999999</c:v>
                </c:pt>
                <c:pt idx="26">
                  <c:v>0.92553121999999999</c:v>
                </c:pt>
                <c:pt idx="27">
                  <c:v>103.45061935</c:v>
                </c:pt>
                <c:pt idx="28">
                  <c:v>0</c:v>
                </c:pt>
                <c:pt idx="29">
                  <c:v>0</c:v>
                </c:pt>
              </c:numCache>
            </c:numRef>
          </c:val>
          <c:extLst>
            <c:ext xmlns:c16="http://schemas.microsoft.com/office/drawing/2014/chart" uri="{C3380CC4-5D6E-409C-BE32-E72D297353CC}">
              <c16:uniqueId val="{00000001-2981-4636-991A-E877A6274AD3}"/>
            </c:ext>
          </c:extLst>
        </c:ser>
        <c:ser>
          <c:idx val="2"/>
          <c:order val="2"/>
          <c:tx>
            <c:strRef>
              <c:f>'Grafica departamental'!$Q$1</c:f>
              <c:strCache>
                <c:ptCount val="1"/>
                <c:pt idx="0">
                  <c:v>Suma de 2016</c:v>
                </c:pt>
              </c:strCache>
            </c:strRef>
          </c:tx>
          <c:spPr>
            <a:solidFill>
              <a:schemeClr val="accent3"/>
            </a:solidFill>
            <a:ln>
              <a:noFill/>
            </a:ln>
            <a:effectLst/>
          </c:spPr>
          <c:invertIfNegative val="0"/>
          <c:cat>
            <c:strRef>
              <c:f>'Grafica departamental'!$N$2:$N$32</c:f>
              <c:strCache>
                <c:ptCount val="30"/>
                <c:pt idx="0">
                  <c:v>AMAZONAS </c:v>
                </c:pt>
                <c:pt idx="1">
                  <c:v>ANTIOQUIA</c:v>
                </c:pt>
                <c:pt idx="2">
                  <c:v>ARAUCA</c:v>
                </c:pt>
                <c:pt idx="3">
                  <c:v>ATLÁNTICO</c:v>
                </c:pt>
                <c:pt idx="4">
                  <c:v>BOGOTÁ D,C</c:v>
                </c:pt>
                <c:pt idx="5">
                  <c:v>BOLIVAR</c:v>
                </c:pt>
                <c:pt idx="6">
                  <c:v>BOYACÁ</c:v>
                </c:pt>
                <c:pt idx="7">
                  <c:v>CALDAS</c:v>
                </c:pt>
                <c:pt idx="8">
                  <c:v>CAQUETÁ</c:v>
                </c:pt>
                <c:pt idx="9">
                  <c:v>CASANARE</c:v>
                </c:pt>
                <c:pt idx="10">
                  <c:v>CAUCA</c:v>
                </c:pt>
                <c:pt idx="11">
                  <c:v>CESAR</c:v>
                </c:pt>
                <c:pt idx="12">
                  <c:v>CORDOBA</c:v>
                </c:pt>
                <c:pt idx="13">
                  <c:v>CUNDINAMARCA</c:v>
                </c:pt>
                <c:pt idx="14">
                  <c:v>GUAINÍA</c:v>
                </c:pt>
                <c:pt idx="15">
                  <c:v>HUILA</c:v>
                </c:pt>
                <c:pt idx="16">
                  <c:v>LA GUAJIRA</c:v>
                </c:pt>
                <c:pt idx="17">
                  <c:v>MAGDALENA</c:v>
                </c:pt>
                <c:pt idx="18">
                  <c:v>META</c:v>
                </c:pt>
                <c:pt idx="19">
                  <c:v>NARIÑO</c:v>
                </c:pt>
                <c:pt idx="20">
                  <c:v>NORTE DE SANTANDER</c:v>
                </c:pt>
                <c:pt idx="21">
                  <c:v>PUTUMAYO</c:v>
                </c:pt>
                <c:pt idx="22">
                  <c:v>QUINDÍO</c:v>
                </c:pt>
                <c:pt idx="23">
                  <c:v>RISARALDA</c:v>
                </c:pt>
                <c:pt idx="24">
                  <c:v>SANTANDER</c:v>
                </c:pt>
                <c:pt idx="25">
                  <c:v>SUCRE</c:v>
                </c:pt>
                <c:pt idx="26">
                  <c:v>TOLIMA</c:v>
                </c:pt>
                <c:pt idx="27">
                  <c:v>VALLE DEL CAUCA</c:v>
                </c:pt>
                <c:pt idx="28">
                  <c:v>VAUPES</c:v>
                </c:pt>
                <c:pt idx="29">
                  <c:v>VICHADA</c:v>
                </c:pt>
              </c:strCache>
            </c:strRef>
          </c:cat>
          <c:val>
            <c:numRef>
              <c:f>'Grafica departamental'!$Q$2:$Q$32</c:f>
              <c:numCache>
                <c:formatCode>General</c:formatCode>
                <c:ptCount val="30"/>
                <c:pt idx="0">
                  <c:v>0</c:v>
                </c:pt>
                <c:pt idx="1">
                  <c:v>49.682905329999997</c:v>
                </c:pt>
                <c:pt idx="2">
                  <c:v>1.3300000000000001E-4</c:v>
                </c:pt>
                <c:pt idx="3">
                  <c:v>18.649593600000003</c:v>
                </c:pt>
                <c:pt idx="4">
                  <c:v>12.349738779999999</c:v>
                </c:pt>
                <c:pt idx="5">
                  <c:v>7.2756881799999995</c:v>
                </c:pt>
                <c:pt idx="6">
                  <c:v>3.35939999</c:v>
                </c:pt>
                <c:pt idx="7">
                  <c:v>4.3542419599999995</c:v>
                </c:pt>
                <c:pt idx="8">
                  <c:v>0</c:v>
                </c:pt>
                <c:pt idx="9">
                  <c:v>0.448291</c:v>
                </c:pt>
                <c:pt idx="10">
                  <c:v>22.30922498</c:v>
                </c:pt>
                <c:pt idx="11">
                  <c:v>0.51569600000000004</c:v>
                </c:pt>
                <c:pt idx="12">
                  <c:v>1.2334468999999999</c:v>
                </c:pt>
                <c:pt idx="13">
                  <c:v>38.058806340000004</c:v>
                </c:pt>
                <c:pt idx="14">
                  <c:v>0</c:v>
                </c:pt>
                <c:pt idx="15">
                  <c:v>0.55721149999999997</c:v>
                </c:pt>
                <c:pt idx="16">
                  <c:v>0.3915149</c:v>
                </c:pt>
                <c:pt idx="17">
                  <c:v>1.30380567</c:v>
                </c:pt>
                <c:pt idx="18">
                  <c:v>16.333382279999999</c:v>
                </c:pt>
                <c:pt idx="19">
                  <c:v>0.25083339999999998</c:v>
                </c:pt>
                <c:pt idx="20">
                  <c:v>0.96255599999999997</c:v>
                </c:pt>
                <c:pt idx="21">
                  <c:v>0</c:v>
                </c:pt>
                <c:pt idx="22">
                  <c:v>0.58156450000000004</c:v>
                </c:pt>
                <c:pt idx="23">
                  <c:v>16.038573159999999</c:v>
                </c:pt>
                <c:pt idx="24">
                  <c:v>75.603005440000004</c:v>
                </c:pt>
                <c:pt idx="25">
                  <c:v>0.28350799999999998</c:v>
                </c:pt>
                <c:pt idx="26">
                  <c:v>0.36238350000000003</c:v>
                </c:pt>
                <c:pt idx="27">
                  <c:v>103.083094131</c:v>
                </c:pt>
                <c:pt idx="28">
                  <c:v>0</c:v>
                </c:pt>
                <c:pt idx="29">
                  <c:v>0</c:v>
                </c:pt>
              </c:numCache>
            </c:numRef>
          </c:val>
          <c:extLst>
            <c:ext xmlns:c16="http://schemas.microsoft.com/office/drawing/2014/chart" uri="{C3380CC4-5D6E-409C-BE32-E72D297353CC}">
              <c16:uniqueId val="{00000002-2981-4636-991A-E877A6274AD3}"/>
            </c:ext>
          </c:extLst>
        </c:ser>
        <c:ser>
          <c:idx val="3"/>
          <c:order val="3"/>
          <c:tx>
            <c:strRef>
              <c:f>'Grafica departamental'!$R$1</c:f>
              <c:strCache>
                <c:ptCount val="1"/>
                <c:pt idx="0">
                  <c:v>Suma de 2017</c:v>
                </c:pt>
              </c:strCache>
            </c:strRef>
          </c:tx>
          <c:spPr>
            <a:solidFill>
              <a:schemeClr val="accent4"/>
            </a:solidFill>
            <a:ln>
              <a:noFill/>
            </a:ln>
            <a:effectLst/>
          </c:spPr>
          <c:invertIfNegative val="0"/>
          <c:cat>
            <c:strRef>
              <c:f>'Grafica departamental'!$N$2:$N$32</c:f>
              <c:strCache>
                <c:ptCount val="30"/>
                <c:pt idx="0">
                  <c:v>AMAZONAS </c:v>
                </c:pt>
                <c:pt idx="1">
                  <c:v>ANTIOQUIA</c:v>
                </c:pt>
                <c:pt idx="2">
                  <c:v>ARAUCA</c:v>
                </c:pt>
                <c:pt idx="3">
                  <c:v>ATLÁNTICO</c:v>
                </c:pt>
                <c:pt idx="4">
                  <c:v>BOGOTÁ D,C</c:v>
                </c:pt>
                <c:pt idx="5">
                  <c:v>BOLIVAR</c:v>
                </c:pt>
                <c:pt idx="6">
                  <c:v>BOYACÁ</c:v>
                </c:pt>
                <c:pt idx="7">
                  <c:v>CALDAS</c:v>
                </c:pt>
                <c:pt idx="8">
                  <c:v>CAQUETÁ</c:v>
                </c:pt>
                <c:pt idx="9">
                  <c:v>CASANARE</c:v>
                </c:pt>
                <c:pt idx="10">
                  <c:v>CAUCA</c:v>
                </c:pt>
                <c:pt idx="11">
                  <c:v>CESAR</c:v>
                </c:pt>
                <c:pt idx="12">
                  <c:v>CORDOBA</c:v>
                </c:pt>
                <c:pt idx="13">
                  <c:v>CUNDINAMARCA</c:v>
                </c:pt>
                <c:pt idx="14">
                  <c:v>GUAINÍA</c:v>
                </c:pt>
                <c:pt idx="15">
                  <c:v>HUILA</c:v>
                </c:pt>
                <c:pt idx="16">
                  <c:v>LA GUAJIRA</c:v>
                </c:pt>
                <c:pt idx="17">
                  <c:v>MAGDALENA</c:v>
                </c:pt>
                <c:pt idx="18">
                  <c:v>META</c:v>
                </c:pt>
                <c:pt idx="19">
                  <c:v>NARIÑO</c:v>
                </c:pt>
                <c:pt idx="20">
                  <c:v>NORTE DE SANTANDER</c:v>
                </c:pt>
                <c:pt idx="21">
                  <c:v>PUTUMAYO</c:v>
                </c:pt>
                <c:pt idx="22">
                  <c:v>QUINDÍO</c:v>
                </c:pt>
                <c:pt idx="23">
                  <c:v>RISARALDA</c:v>
                </c:pt>
                <c:pt idx="24">
                  <c:v>SANTANDER</c:v>
                </c:pt>
                <c:pt idx="25">
                  <c:v>SUCRE</c:v>
                </c:pt>
                <c:pt idx="26">
                  <c:v>TOLIMA</c:v>
                </c:pt>
                <c:pt idx="27">
                  <c:v>VALLE DEL CAUCA</c:v>
                </c:pt>
                <c:pt idx="28">
                  <c:v>VAUPES</c:v>
                </c:pt>
                <c:pt idx="29">
                  <c:v>VICHADA</c:v>
                </c:pt>
              </c:strCache>
            </c:strRef>
          </c:cat>
          <c:val>
            <c:numRef>
              <c:f>'Grafica departamental'!$R$2:$R$32</c:f>
              <c:numCache>
                <c:formatCode>General</c:formatCode>
                <c:ptCount val="30"/>
                <c:pt idx="0">
                  <c:v>2.2800000000000001E-2</c:v>
                </c:pt>
                <c:pt idx="1">
                  <c:v>55.622800000000005</c:v>
                </c:pt>
                <c:pt idx="2">
                  <c:v>1.2999999999999999E-3</c:v>
                </c:pt>
                <c:pt idx="3">
                  <c:v>22.366</c:v>
                </c:pt>
                <c:pt idx="4">
                  <c:v>10.169700000000001</c:v>
                </c:pt>
                <c:pt idx="5">
                  <c:v>16.063600000000001</c:v>
                </c:pt>
                <c:pt idx="6">
                  <c:v>1.8874000000000002</c:v>
                </c:pt>
                <c:pt idx="7">
                  <c:v>4.1156999999999995</c:v>
                </c:pt>
                <c:pt idx="8">
                  <c:v>9.9000000000000008E-3</c:v>
                </c:pt>
                <c:pt idx="9">
                  <c:v>4.4699</c:v>
                </c:pt>
                <c:pt idx="10">
                  <c:v>23.654299999999999</c:v>
                </c:pt>
                <c:pt idx="11">
                  <c:v>1.8625999999999998</c:v>
                </c:pt>
                <c:pt idx="12">
                  <c:v>1.5137</c:v>
                </c:pt>
                <c:pt idx="13">
                  <c:v>49.341500000000003</c:v>
                </c:pt>
                <c:pt idx="14">
                  <c:v>0</c:v>
                </c:pt>
                <c:pt idx="15">
                  <c:v>0.41770000000000002</c:v>
                </c:pt>
                <c:pt idx="16">
                  <c:v>5.0789</c:v>
                </c:pt>
                <c:pt idx="17">
                  <c:v>1.4434</c:v>
                </c:pt>
                <c:pt idx="18">
                  <c:v>15.9411</c:v>
                </c:pt>
                <c:pt idx="19">
                  <c:v>0.16540000000000002</c:v>
                </c:pt>
                <c:pt idx="20">
                  <c:v>0.55059999999999998</c:v>
                </c:pt>
                <c:pt idx="21">
                  <c:v>3.2000000000000002E-3</c:v>
                </c:pt>
                <c:pt idx="22">
                  <c:v>0.81979999999999997</c:v>
                </c:pt>
                <c:pt idx="23">
                  <c:v>9.6724999999999994</c:v>
                </c:pt>
                <c:pt idx="24">
                  <c:v>25.873999999999999</c:v>
                </c:pt>
                <c:pt idx="25">
                  <c:v>0.27950000000000003</c:v>
                </c:pt>
                <c:pt idx="26">
                  <c:v>0.42699999999999999</c:v>
                </c:pt>
                <c:pt idx="27">
                  <c:v>118.95010000000001</c:v>
                </c:pt>
                <c:pt idx="28">
                  <c:v>0</c:v>
                </c:pt>
                <c:pt idx="29">
                  <c:v>0</c:v>
                </c:pt>
              </c:numCache>
            </c:numRef>
          </c:val>
          <c:extLst>
            <c:ext xmlns:c16="http://schemas.microsoft.com/office/drawing/2014/chart" uri="{C3380CC4-5D6E-409C-BE32-E72D297353CC}">
              <c16:uniqueId val="{00000003-2981-4636-991A-E877A6274AD3}"/>
            </c:ext>
          </c:extLst>
        </c:ser>
        <c:ser>
          <c:idx val="4"/>
          <c:order val="4"/>
          <c:tx>
            <c:strRef>
              <c:f>'Grafica departamental'!$S$1</c:f>
              <c:strCache>
                <c:ptCount val="1"/>
                <c:pt idx="0">
                  <c:v>Suma de 2018</c:v>
                </c:pt>
              </c:strCache>
            </c:strRef>
          </c:tx>
          <c:spPr>
            <a:solidFill>
              <a:schemeClr val="accent5"/>
            </a:solidFill>
            <a:ln>
              <a:noFill/>
            </a:ln>
            <a:effectLst/>
          </c:spPr>
          <c:invertIfNegative val="0"/>
          <c:cat>
            <c:strRef>
              <c:f>'Grafica departamental'!$N$2:$N$32</c:f>
              <c:strCache>
                <c:ptCount val="30"/>
                <c:pt idx="0">
                  <c:v>AMAZONAS </c:v>
                </c:pt>
                <c:pt idx="1">
                  <c:v>ANTIOQUIA</c:v>
                </c:pt>
                <c:pt idx="2">
                  <c:v>ARAUCA</c:v>
                </c:pt>
                <c:pt idx="3">
                  <c:v>ATLÁNTICO</c:v>
                </c:pt>
                <c:pt idx="4">
                  <c:v>BOGOTÁ D,C</c:v>
                </c:pt>
                <c:pt idx="5">
                  <c:v>BOLIVAR</c:v>
                </c:pt>
                <c:pt idx="6">
                  <c:v>BOYACÁ</c:v>
                </c:pt>
                <c:pt idx="7">
                  <c:v>CALDAS</c:v>
                </c:pt>
                <c:pt idx="8">
                  <c:v>CAQUETÁ</c:v>
                </c:pt>
                <c:pt idx="9">
                  <c:v>CASANARE</c:v>
                </c:pt>
                <c:pt idx="10">
                  <c:v>CAUCA</c:v>
                </c:pt>
                <c:pt idx="11">
                  <c:v>CESAR</c:v>
                </c:pt>
                <c:pt idx="12">
                  <c:v>CORDOBA</c:v>
                </c:pt>
                <c:pt idx="13">
                  <c:v>CUNDINAMARCA</c:v>
                </c:pt>
                <c:pt idx="14">
                  <c:v>GUAINÍA</c:v>
                </c:pt>
                <c:pt idx="15">
                  <c:v>HUILA</c:v>
                </c:pt>
                <c:pt idx="16">
                  <c:v>LA GUAJIRA</c:v>
                </c:pt>
                <c:pt idx="17">
                  <c:v>MAGDALENA</c:v>
                </c:pt>
                <c:pt idx="18">
                  <c:v>META</c:v>
                </c:pt>
                <c:pt idx="19">
                  <c:v>NARIÑO</c:v>
                </c:pt>
                <c:pt idx="20">
                  <c:v>NORTE DE SANTANDER</c:v>
                </c:pt>
                <c:pt idx="21">
                  <c:v>PUTUMAYO</c:v>
                </c:pt>
                <c:pt idx="22">
                  <c:v>QUINDÍO</c:v>
                </c:pt>
                <c:pt idx="23">
                  <c:v>RISARALDA</c:v>
                </c:pt>
                <c:pt idx="24">
                  <c:v>SANTANDER</c:v>
                </c:pt>
                <c:pt idx="25">
                  <c:v>SUCRE</c:v>
                </c:pt>
                <c:pt idx="26">
                  <c:v>TOLIMA</c:v>
                </c:pt>
                <c:pt idx="27">
                  <c:v>VALLE DEL CAUCA</c:v>
                </c:pt>
                <c:pt idx="28">
                  <c:v>VAUPES</c:v>
                </c:pt>
                <c:pt idx="29">
                  <c:v>VICHADA</c:v>
                </c:pt>
              </c:strCache>
            </c:strRef>
          </c:cat>
          <c:val>
            <c:numRef>
              <c:f>'Grafica departamental'!$S$2:$S$32</c:f>
              <c:numCache>
                <c:formatCode>General</c:formatCode>
                <c:ptCount val="30"/>
                <c:pt idx="0">
                  <c:v>1.8800000000000001E-2</c:v>
                </c:pt>
                <c:pt idx="1">
                  <c:v>66.569999999999993</c:v>
                </c:pt>
                <c:pt idx="2">
                  <c:v>0</c:v>
                </c:pt>
                <c:pt idx="3">
                  <c:v>20.229400000000002</c:v>
                </c:pt>
                <c:pt idx="4">
                  <c:v>11.017200000000001</c:v>
                </c:pt>
                <c:pt idx="5">
                  <c:v>8.1641000000000012</c:v>
                </c:pt>
                <c:pt idx="6">
                  <c:v>3.2915999999999999</c:v>
                </c:pt>
                <c:pt idx="7">
                  <c:v>5.7368999999999994</c:v>
                </c:pt>
                <c:pt idx="8">
                  <c:v>4.6799999999999994E-2</c:v>
                </c:pt>
                <c:pt idx="9">
                  <c:v>0.35420000000000001</c:v>
                </c:pt>
                <c:pt idx="10">
                  <c:v>26.7652</c:v>
                </c:pt>
                <c:pt idx="11">
                  <c:v>1.1165999999999998</c:v>
                </c:pt>
                <c:pt idx="12">
                  <c:v>1.3357999999999999</c:v>
                </c:pt>
                <c:pt idx="13">
                  <c:v>30.576799999999999</c:v>
                </c:pt>
                <c:pt idx="14">
                  <c:v>0</c:v>
                </c:pt>
                <c:pt idx="15">
                  <c:v>0.31330000000000002</c:v>
                </c:pt>
                <c:pt idx="16">
                  <c:v>2.5000000000000001E-3</c:v>
                </c:pt>
                <c:pt idx="17">
                  <c:v>0.84339999999999993</c:v>
                </c:pt>
                <c:pt idx="18">
                  <c:v>14.0959</c:v>
                </c:pt>
                <c:pt idx="19">
                  <c:v>0.29330000000000001</c:v>
                </c:pt>
                <c:pt idx="20">
                  <c:v>1.1577</c:v>
                </c:pt>
                <c:pt idx="21">
                  <c:v>8.0000000000000007E-5</c:v>
                </c:pt>
                <c:pt idx="22">
                  <c:v>2.8224999999999998</c:v>
                </c:pt>
                <c:pt idx="23">
                  <c:v>11.319600000000001</c:v>
                </c:pt>
                <c:pt idx="24">
                  <c:v>3.8786999999999998</c:v>
                </c:pt>
                <c:pt idx="25">
                  <c:v>0.31880000000000003</c:v>
                </c:pt>
                <c:pt idx="26">
                  <c:v>0.3584</c:v>
                </c:pt>
                <c:pt idx="27">
                  <c:v>120.69280000000001</c:v>
                </c:pt>
                <c:pt idx="28">
                  <c:v>0</c:v>
                </c:pt>
                <c:pt idx="29">
                  <c:v>0</c:v>
                </c:pt>
              </c:numCache>
            </c:numRef>
          </c:val>
          <c:extLst>
            <c:ext xmlns:c16="http://schemas.microsoft.com/office/drawing/2014/chart" uri="{C3380CC4-5D6E-409C-BE32-E72D297353CC}">
              <c16:uniqueId val="{00000004-2981-4636-991A-E877A6274AD3}"/>
            </c:ext>
          </c:extLst>
        </c:ser>
        <c:ser>
          <c:idx val="5"/>
          <c:order val="5"/>
          <c:tx>
            <c:strRef>
              <c:f>'Grafica departamental'!$T$1</c:f>
              <c:strCache>
                <c:ptCount val="1"/>
                <c:pt idx="0">
                  <c:v>Suma de 2019</c:v>
                </c:pt>
              </c:strCache>
            </c:strRef>
          </c:tx>
          <c:spPr>
            <a:solidFill>
              <a:schemeClr val="accent6"/>
            </a:solidFill>
            <a:ln>
              <a:noFill/>
            </a:ln>
            <a:effectLst/>
          </c:spPr>
          <c:invertIfNegative val="0"/>
          <c:cat>
            <c:strRef>
              <c:f>'Grafica departamental'!$N$2:$N$32</c:f>
              <c:strCache>
                <c:ptCount val="30"/>
                <c:pt idx="0">
                  <c:v>AMAZONAS </c:v>
                </c:pt>
                <c:pt idx="1">
                  <c:v>ANTIOQUIA</c:v>
                </c:pt>
                <c:pt idx="2">
                  <c:v>ARAUCA</c:v>
                </c:pt>
                <c:pt idx="3">
                  <c:v>ATLÁNTICO</c:v>
                </c:pt>
                <c:pt idx="4">
                  <c:v>BOGOTÁ D,C</c:v>
                </c:pt>
                <c:pt idx="5">
                  <c:v>BOLIVAR</c:v>
                </c:pt>
                <c:pt idx="6">
                  <c:v>BOYACÁ</c:v>
                </c:pt>
                <c:pt idx="7">
                  <c:v>CALDAS</c:v>
                </c:pt>
                <c:pt idx="8">
                  <c:v>CAQUETÁ</c:v>
                </c:pt>
                <c:pt idx="9">
                  <c:v>CASANARE</c:v>
                </c:pt>
                <c:pt idx="10">
                  <c:v>CAUCA</c:v>
                </c:pt>
                <c:pt idx="11">
                  <c:v>CESAR</c:v>
                </c:pt>
                <c:pt idx="12">
                  <c:v>CORDOBA</c:v>
                </c:pt>
                <c:pt idx="13">
                  <c:v>CUNDINAMARCA</c:v>
                </c:pt>
                <c:pt idx="14">
                  <c:v>GUAINÍA</c:v>
                </c:pt>
                <c:pt idx="15">
                  <c:v>HUILA</c:v>
                </c:pt>
                <c:pt idx="16">
                  <c:v>LA GUAJIRA</c:v>
                </c:pt>
                <c:pt idx="17">
                  <c:v>MAGDALENA</c:v>
                </c:pt>
                <c:pt idx="18">
                  <c:v>META</c:v>
                </c:pt>
                <c:pt idx="19">
                  <c:v>NARIÑO</c:v>
                </c:pt>
                <c:pt idx="20">
                  <c:v>NORTE DE SANTANDER</c:v>
                </c:pt>
                <c:pt idx="21">
                  <c:v>PUTUMAYO</c:v>
                </c:pt>
                <c:pt idx="22">
                  <c:v>QUINDÍO</c:v>
                </c:pt>
                <c:pt idx="23">
                  <c:v>RISARALDA</c:v>
                </c:pt>
                <c:pt idx="24">
                  <c:v>SANTANDER</c:v>
                </c:pt>
                <c:pt idx="25">
                  <c:v>SUCRE</c:v>
                </c:pt>
                <c:pt idx="26">
                  <c:v>TOLIMA</c:v>
                </c:pt>
                <c:pt idx="27">
                  <c:v>VALLE DEL CAUCA</c:v>
                </c:pt>
                <c:pt idx="28">
                  <c:v>VAUPES</c:v>
                </c:pt>
                <c:pt idx="29">
                  <c:v>VICHADA</c:v>
                </c:pt>
              </c:strCache>
            </c:strRef>
          </c:cat>
          <c:val>
            <c:numRef>
              <c:f>'Grafica departamental'!$T$2:$T$32</c:f>
              <c:numCache>
                <c:formatCode>General</c:formatCode>
                <c:ptCount val="30"/>
                <c:pt idx="0">
                  <c:v>0.32832</c:v>
                </c:pt>
                <c:pt idx="1">
                  <c:v>61.723839999999996</c:v>
                </c:pt>
                <c:pt idx="2">
                  <c:v>8.4000000000000003E-4</c:v>
                </c:pt>
                <c:pt idx="3">
                  <c:v>18.37968</c:v>
                </c:pt>
                <c:pt idx="4">
                  <c:v>8.8100300000000011</c:v>
                </c:pt>
                <c:pt idx="5">
                  <c:v>8.9436599999999995</c:v>
                </c:pt>
                <c:pt idx="6">
                  <c:v>3.7261600000000001</c:v>
                </c:pt>
                <c:pt idx="7">
                  <c:v>5.2231100000000001</c:v>
                </c:pt>
                <c:pt idx="8">
                  <c:v>1.0121800000000001</c:v>
                </c:pt>
                <c:pt idx="9">
                  <c:v>0.84423000000000004</c:v>
                </c:pt>
                <c:pt idx="10">
                  <c:v>23.020150000000001</c:v>
                </c:pt>
                <c:pt idx="11">
                  <c:v>0.72396000000000005</c:v>
                </c:pt>
                <c:pt idx="12">
                  <c:v>0.48194999999999999</c:v>
                </c:pt>
                <c:pt idx="13">
                  <c:v>23.01371</c:v>
                </c:pt>
                <c:pt idx="14">
                  <c:v>2.0000000000000002E-5</c:v>
                </c:pt>
                <c:pt idx="15">
                  <c:v>0.59923000000000004</c:v>
                </c:pt>
                <c:pt idx="16">
                  <c:v>6.8400000000000002E-2</c:v>
                </c:pt>
                <c:pt idx="17">
                  <c:v>1.1272599999999999</c:v>
                </c:pt>
                <c:pt idx="18">
                  <c:v>1.88307</c:v>
                </c:pt>
                <c:pt idx="19">
                  <c:v>0.22277000000000002</c:v>
                </c:pt>
                <c:pt idx="20">
                  <c:v>0.80076000000000003</c:v>
                </c:pt>
                <c:pt idx="21">
                  <c:v>1E-4</c:v>
                </c:pt>
                <c:pt idx="22">
                  <c:v>4.3096899999999998</c:v>
                </c:pt>
                <c:pt idx="23">
                  <c:v>10.422610000000001</c:v>
                </c:pt>
                <c:pt idx="24">
                  <c:v>23.672650000000001</c:v>
                </c:pt>
                <c:pt idx="25">
                  <c:v>0.12297</c:v>
                </c:pt>
                <c:pt idx="26">
                  <c:v>0.70328000000000002</c:v>
                </c:pt>
                <c:pt idx="27">
                  <c:v>120.67686</c:v>
                </c:pt>
                <c:pt idx="28">
                  <c:v>0</c:v>
                </c:pt>
                <c:pt idx="29">
                  <c:v>4.6500000000000005E-3</c:v>
                </c:pt>
              </c:numCache>
            </c:numRef>
          </c:val>
          <c:extLst>
            <c:ext xmlns:c16="http://schemas.microsoft.com/office/drawing/2014/chart" uri="{C3380CC4-5D6E-409C-BE32-E72D297353CC}">
              <c16:uniqueId val="{00000005-2981-4636-991A-E877A6274AD3}"/>
            </c:ext>
          </c:extLst>
        </c:ser>
        <c:ser>
          <c:idx val="6"/>
          <c:order val="6"/>
          <c:tx>
            <c:strRef>
              <c:f>'Grafica departamental'!$U$1</c:f>
              <c:strCache>
                <c:ptCount val="1"/>
                <c:pt idx="0">
                  <c:v>Suma de 2020</c:v>
                </c:pt>
              </c:strCache>
            </c:strRef>
          </c:tx>
          <c:spPr>
            <a:solidFill>
              <a:schemeClr val="accent1">
                <a:lumMod val="60000"/>
              </a:schemeClr>
            </a:solidFill>
            <a:ln>
              <a:noFill/>
            </a:ln>
            <a:effectLst/>
          </c:spPr>
          <c:invertIfNegative val="0"/>
          <c:cat>
            <c:strRef>
              <c:f>'Grafica departamental'!$N$2:$N$32</c:f>
              <c:strCache>
                <c:ptCount val="30"/>
                <c:pt idx="0">
                  <c:v>AMAZONAS </c:v>
                </c:pt>
                <c:pt idx="1">
                  <c:v>ANTIOQUIA</c:v>
                </c:pt>
                <c:pt idx="2">
                  <c:v>ARAUCA</c:v>
                </c:pt>
                <c:pt idx="3">
                  <c:v>ATLÁNTICO</c:v>
                </c:pt>
                <c:pt idx="4">
                  <c:v>BOGOTÁ D,C</c:v>
                </c:pt>
                <c:pt idx="5">
                  <c:v>BOLIVAR</c:v>
                </c:pt>
                <c:pt idx="6">
                  <c:v>BOYACÁ</c:v>
                </c:pt>
                <c:pt idx="7">
                  <c:v>CALDAS</c:v>
                </c:pt>
                <c:pt idx="8">
                  <c:v>CAQUETÁ</c:v>
                </c:pt>
                <c:pt idx="9">
                  <c:v>CASANARE</c:v>
                </c:pt>
                <c:pt idx="10">
                  <c:v>CAUCA</c:v>
                </c:pt>
                <c:pt idx="11">
                  <c:v>CESAR</c:v>
                </c:pt>
                <c:pt idx="12">
                  <c:v>CORDOBA</c:v>
                </c:pt>
                <c:pt idx="13">
                  <c:v>CUNDINAMARCA</c:v>
                </c:pt>
                <c:pt idx="14">
                  <c:v>GUAINÍA</c:v>
                </c:pt>
                <c:pt idx="15">
                  <c:v>HUILA</c:v>
                </c:pt>
                <c:pt idx="16">
                  <c:v>LA GUAJIRA</c:v>
                </c:pt>
                <c:pt idx="17">
                  <c:v>MAGDALENA</c:v>
                </c:pt>
                <c:pt idx="18">
                  <c:v>META</c:v>
                </c:pt>
                <c:pt idx="19">
                  <c:v>NARIÑO</c:v>
                </c:pt>
                <c:pt idx="20">
                  <c:v>NORTE DE SANTANDER</c:v>
                </c:pt>
                <c:pt idx="21">
                  <c:v>PUTUMAYO</c:v>
                </c:pt>
                <c:pt idx="22">
                  <c:v>QUINDÍO</c:v>
                </c:pt>
                <c:pt idx="23">
                  <c:v>RISARALDA</c:v>
                </c:pt>
                <c:pt idx="24">
                  <c:v>SANTANDER</c:v>
                </c:pt>
                <c:pt idx="25">
                  <c:v>SUCRE</c:v>
                </c:pt>
                <c:pt idx="26">
                  <c:v>TOLIMA</c:v>
                </c:pt>
                <c:pt idx="27">
                  <c:v>VALLE DEL CAUCA</c:v>
                </c:pt>
                <c:pt idx="28">
                  <c:v>VAUPES</c:v>
                </c:pt>
                <c:pt idx="29">
                  <c:v>VICHADA</c:v>
                </c:pt>
              </c:strCache>
            </c:strRef>
          </c:cat>
          <c:val>
            <c:numRef>
              <c:f>'Grafica departamental'!$U$2:$U$32</c:f>
              <c:numCache>
                <c:formatCode>General</c:formatCode>
                <c:ptCount val="30"/>
                <c:pt idx="0">
                  <c:v>2.1252E-2</c:v>
                </c:pt>
                <c:pt idx="1">
                  <c:v>46.995193180000001</c:v>
                </c:pt>
                <c:pt idx="2">
                  <c:v>1.5119999999999999E-4</c:v>
                </c:pt>
                <c:pt idx="3">
                  <c:v>19.241110829999997</c:v>
                </c:pt>
                <c:pt idx="4">
                  <c:v>14.21105507</c:v>
                </c:pt>
                <c:pt idx="5">
                  <c:v>16.275184580000001</c:v>
                </c:pt>
                <c:pt idx="6">
                  <c:v>3.9691178900000001</c:v>
                </c:pt>
                <c:pt idx="7">
                  <c:v>5.3137390899999994</c:v>
                </c:pt>
                <c:pt idx="8">
                  <c:v>8.7676000000000004E-2</c:v>
                </c:pt>
                <c:pt idx="9">
                  <c:v>0.92729131999999992</c:v>
                </c:pt>
                <c:pt idx="10">
                  <c:v>21.936087079999997</c:v>
                </c:pt>
                <c:pt idx="11">
                  <c:v>1.6933681599999999</c:v>
                </c:pt>
                <c:pt idx="12">
                  <c:v>0.60247568000000007</c:v>
                </c:pt>
                <c:pt idx="13">
                  <c:v>30.715085039999998</c:v>
                </c:pt>
                <c:pt idx="14">
                  <c:v>1.5E-6</c:v>
                </c:pt>
                <c:pt idx="15">
                  <c:v>0.6014661899999999</c:v>
                </c:pt>
                <c:pt idx="16">
                  <c:v>5.6893300000000003E-3</c:v>
                </c:pt>
                <c:pt idx="17">
                  <c:v>1.0815362099999999</c:v>
                </c:pt>
                <c:pt idx="18">
                  <c:v>3.82309425</c:v>
                </c:pt>
                <c:pt idx="19">
                  <c:v>3.0600980799999999</c:v>
                </c:pt>
                <c:pt idx="20">
                  <c:v>0.43293549999999997</c:v>
                </c:pt>
                <c:pt idx="21">
                  <c:v>0</c:v>
                </c:pt>
                <c:pt idx="22">
                  <c:v>4.6696045000000002</c:v>
                </c:pt>
                <c:pt idx="23">
                  <c:v>9.3983170500000011</c:v>
                </c:pt>
                <c:pt idx="24">
                  <c:v>1.20960084</c:v>
                </c:pt>
                <c:pt idx="25">
                  <c:v>0.28402300000000003</c:v>
                </c:pt>
                <c:pt idx="26">
                  <c:v>0.66932307999999996</c:v>
                </c:pt>
                <c:pt idx="27">
                  <c:v>95.580870169999997</c:v>
                </c:pt>
                <c:pt idx="28">
                  <c:v>0</c:v>
                </c:pt>
                <c:pt idx="29">
                  <c:v>1.4641E-2</c:v>
                </c:pt>
              </c:numCache>
            </c:numRef>
          </c:val>
          <c:extLst>
            <c:ext xmlns:c16="http://schemas.microsoft.com/office/drawing/2014/chart" uri="{C3380CC4-5D6E-409C-BE32-E72D297353CC}">
              <c16:uniqueId val="{00000006-2981-4636-991A-E877A6274AD3}"/>
            </c:ext>
          </c:extLst>
        </c:ser>
        <c:ser>
          <c:idx val="7"/>
          <c:order val="7"/>
          <c:tx>
            <c:strRef>
              <c:f>'Grafica departamental'!$V$1</c:f>
              <c:strCache>
                <c:ptCount val="1"/>
                <c:pt idx="0">
                  <c:v>Suma de 2021</c:v>
                </c:pt>
              </c:strCache>
            </c:strRef>
          </c:tx>
          <c:spPr>
            <a:solidFill>
              <a:schemeClr val="accent2">
                <a:lumMod val="60000"/>
              </a:schemeClr>
            </a:solidFill>
            <a:ln>
              <a:noFill/>
            </a:ln>
            <a:effectLst/>
          </c:spPr>
          <c:invertIfNegative val="0"/>
          <c:cat>
            <c:strRef>
              <c:f>'Grafica departamental'!$N$2:$N$32</c:f>
              <c:strCache>
                <c:ptCount val="30"/>
                <c:pt idx="0">
                  <c:v>AMAZONAS </c:v>
                </c:pt>
                <c:pt idx="1">
                  <c:v>ANTIOQUIA</c:v>
                </c:pt>
                <c:pt idx="2">
                  <c:v>ARAUCA</c:v>
                </c:pt>
                <c:pt idx="3">
                  <c:v>ATLÁNTICO</c:v>
                </c:pt>
                <c:pt idx="4">
                  <c:v>BOGOTÁ D,C</c:v>
                </c:pt>
                <c:pt idx="5">
                  <c:v>BOLIVAR</c:v>
                </c:pt>
                <c:pt idx="6">
                  <c:v>BOYACÁ</c:v>
                </c:pt>
                <c:pt idx="7">
                  <c:v>CALDAS</c:v>
                </c:pt>
                <c:pt idx="8">
                  <c:v>CAQUETÁ</c:v>
                </c:pt>
                <c:pt idx="9">
                  <c:v>CASANARE</c:v>
                </c:pt>
                <c:pt idx="10">
                  <c:v>CAUCA</c:v>
                </c:pt>
                <c:pt idx="11">
                  <c:v>CESAR</c:v>
                </c:pt>
                <c:pt idx="12">
                  <c:v>CORDOBA</c:v>
                </c:pt>
                <c:pt idx="13">
                  <c:v>CUNDINAMARCA</c:v>
                </c:pt>
                <c:pt idx="14">
                  <c:v>GUAINÍA</c:v>
                </c:pt>
                <c:pt idx="15">
                  <c:v>HUILA</c:v>
                </c:pt>
                <c:pt idx="16">
                  <c:v>LA GUAJIRA</c:v>
                </c:pt>
                <c:pt idx="17">
                  <c:v>MAGDALENA</c:v>
                </c:pt>
                <c:pt idx="18">
                  <c:v>META</c:v>
                </c:pt>
                <c:pt idx="19">
                  <c:v>NARIÑO</c:v>
                </c:pt>
                <c:pt idx="20">
                  <c:v>NORTE DE SANTANDER</c:v>
                </c:pt>
                <c:pt idx="21">
                  <c:v>PUTUMAYO</c:v>
                </c:pt>
                <c:pt idx="22">
                  <c:v>QUINDÍO</c:v>
                </c:pt>
                <c:pt idx="23">
                  <c:v>RISARALDA</c:v>
                </c:pt>
                <c:pt idx="24">
                  <c:v>SANTANDER</c:v>
                </c:pt>
                <c:pt idx="25">
                  <c:v>SUCRE</c:v>
                </c:pt>
                <c:pt idx="26">
                  <c:v>TOLIMA</c:v>
                </c:pt>
                <c:pt idx="27">
                  <c:v>VALLE DEL CAUCA</c:v>
                </c:pt>
                <c:pt idx="28">
                  <c:v>VAUPES</c:v>
                </c:pt>
                <c:pt idx="29">
                  <c:v>VICHADA</c:v>
                </c:pt>
              </c:strCache>
            </c:strRef>
          </c:cat>
          <c:val>
            <c:numRef>
              <c:f>'Grafica departamental'!$V$2:$V$32</c:f>
              <c:numCache>
                <c:formatCode>General</c:formatCode>
                <c:ptCount val="30"/>
                <c:pt idx="0">
                  <c:v>0.2</c:v>
                </c:pt>
                <c:pt idx="1">
                  <c:v>37.22</c:v>
                </c:pt>
                <c:pt idx="2">
                  <c:v>7.6999999999999996E-4</c:v>
                </c:pt>
                <c:pt idx="3">
                  <c:v>19.77</c:v>
                </c:pt>
                <c:pt idx="4">
                  <c:v>14.82</c:v>
                </c:pt>
                <c:pt idx="5">
                  <c:v>15.73</c:v>
                </c:pt>
                <c:pt idx="6">
                  <c:v>3.46</c:v>
                </c:pt>
                <c:pt idx="7">
                  <c:v>4.7699999999999996</c:v>
                </c:pt>
                <c:pt idx="8">
                  <c:v>0.15</c:v>
                </c:pt>
                <c:pt idx="9">
                  <c:v>16.38</c:v>
                </c:pt>
                <c:pt idx="10">
                  <c:v>21.77</c:v>
                </c:pt>
                <c:pt idx="11">
                  <c:v>1.9</c:v>
                </c:pt>
                <c:pt idx="12">
                  <c:v>0.27</c:v>
                </c:pt>
                <c:pt idx="13">
                  <c:v>30.32</c:v>
                </c:pt>
                <c:pt idx="14">
                  <c:v>1.5999999999999999E-6</c:v>
                </c:pt>
                <c:pt idx="15">
                  <c:v>0.67</c:v>
                </c:pt>
                <c:pt idx="16">
                  <c:v>1.1299999999999999E-3</c:v>
                </c:pt>
                <c:pt idx="17">
                  <c:v>1.1499999999999999</c:v>
                </c:pt>
                <c:pt idx="18">
                  <c:v>41.77</c:v>
                </c:pt>
                <c:pt idx="19">
                  <c:v>0.17</c:v>
                </c:pt>
                <c:pt idx="20">
                  <c:v>0.5</c:v>
                </c:pt>
                <c:pt idx="21">
                  <c:v>0</c:v>
                </c:pt>
                <c:pt idx="22">
                  <c:v>1.46</c:v>
                </c:pt>
                <c:pt idx="23">
                  <c:v>4.6500000000000004</c:v>
                </c:pt>
                <c:pt idx="24">
                  <c:v>3.95</c:v>
                </c:pt>
                <c:pt idx="25">
                  <c:v>0.34</c:v>
                </c:pt>
                <c:pt idx="26">
                  <c:v>0.97</c:v>
                </c:pt>
                <c:pt idx="27">
                  <c:v>117.4</c:v>
                </c:pt>
                <c:pt idx="28">
                  <c:v>0</c:v>
                </c:pt>
                <c:pt idx="29">
                  <c:v>0</c:v>
                </c:pt>
              </c:numCache>
            </c:numRef>
          </c:val>
          <c:extLst>
            <c:ext xmlns:c16="http://schemas.microsoft.com/office/drawing/2014/chart" uri="{C3380CC4-5D6E-409C-BE32-E72D297353CC}">
              <c16:uniqueId val="{00000007-2981-4636-991A-E877A6274AD3}"/>
            </c:ext>
          </c:extLst>
        </c:ser>
        <c:ser>
          <c:idx val="8"/>
          <c:order val="8"/>
          <c:tx>
            <c:strRef>
              <c:f>'Grafica departamental'!$W$1</c:f>
              <c:strCache>
                <c:ptCount val="1"/>
                <c:pt idx="0">
                  <c:v>Suma de 2022</c:v>
                </c:pt>
              </c:strCache>
            </c:strRef>
          </c:tx>
          <c:spPr>
            <a:solidFill>
              <a:schemeClr val="accent3">
                <a:lumMod val="60000"/>
              </a:schemeClr>
            </a:solidFill>
            <a:ln>
              <a:noFill/>
            </a:ln>
            <a:effectLst/>
          </c:spPr>
          <c:invertIfNegative val="0"/>
          <c:cat>
            <c:strRef>
              <c:f>'Grafica departamental'!$N$2:$N$32</c:f>
              <c:strCache>
                <c:ptCount val="30"/>
                <c:pt idx="0">
                  <c:v>AMAZONAS </c:v>
                </c:pt>
                <c:pt idx="1">
                  <c:v>ANTIOQUIA</c:v>
                </c:pt>
                <c:pt idx="2">
                  <c:v>ARAUCA</c:v>
                </c:pt>
                <c:pt idx="3">
                  <c:v>ATLÁNTICO</c:v>
                </c:pt>
                <c:pt idx="4">
                  <c:v>BOGOTÁ D,C</c:v>
                </c:pt>
                <c:pt idx="5">
                  <c:v>BOLIVAR</c:v>
                </c:pt>
                <c:pt idx="6">
                  <c:v>BOYACÁ</c:v>
                </c:pt>
                <c:pt idx="7">
                  <c:v>CALDAS</c:v>
                </c:pt>
                <c:pt idx="8">
                  <c:v>CAQUETÁ</c:v>
                </c:pt>
                <c:pt idx="9">
                  <c:v>CASANARE</c:v>
                </c:pt>
                <c:pt idx="10">
                  <c:v>CAUCA</c:v>
                </c:pt>
                <c:pt idx="11">
                  <c:v>CESAR</c:v>
                </c:pt>
                <c:pt idx="12">
                  <c:v>CORDOBA</c:v>
                </c:pt>
                <c:pt idx="13">
                  <c:v>CUNDINAMARCA</c:v>
                </c:pt>
                <c:pt idx="14">
                  <c:v>GUAINÍA</c:v>
                </c:pt>
                <c:pt idx="15">
                  <c:v>HUILA</c:v>
                </c:pt>
                <c:pt idx="16">
                  <c:v>LA GUAJIRA</c:v>
                </c:pt>
                <c:pt idx="17">
                  <c:v>MAGDALENA</c:v>
                </c:pt>
                <c:pt idx="18">
                  <c:v>META</c:v>
                </c:pt>
                <c:pt idx="19">
                  <c:v>NARIÑO</c:v>
                </c:pt>
                <c:pt idx="20">
                  <c:v>NORTE DE SANTANDER</c:v>
                </c:pt>
                <c:pt idx="21">
                  <c:v>PUTUMAYO</c:v>
                </c:pt>
                <c:pt idx="22">
                  <c:v>QUINDÍO</c:v>
                </c:pt>
                <c:pt idx="23">
                  <c:v>RISARALDA</c:v>
                </c:pt>
                <c:pt idx="24">
                  <c:v>SANTANDER</c:v>
                </c:pt>
                <c:pt idx="25">
                  <c:v>SUCRE</c:v>
                </c:pt>
                <c:pt idx="26">
                  <c:v>TOLIMA</c:v>
                </c:pt>
                <c:pt idx="27">
                  <c:v>VALLE DEL CAUCA</c:v>
                </c:pt>
                <c:pt idx="28">
                  <c:v>VAUPES</c:v>
                </c:pt>
                <c:pt idx="29">
                  <c:v>VICHADA</c:v>
                </c:pt>
              </c:strCache>
            </c:strRef>
          </c:cat>
          <c:val>
            <c:numRef>
              <c:f>'Grafica departamental'!$W$2:$W$32</c:f>
              <c:numCache>
                <c:formatCode>General</c:formatCode>
                <c:ptCount val="30"/>
                <c:pt idx="0">
                  <c:v>1.9602000000000001E-2</c:v>
                </c:pt>
                <c:pt idx="1">
                  <c:v>100.43803169</c:v>
                </c:pt>
                <c:pt idx="2">
                  <c:v>2.4199999999999998E-3</c:v>
                </c:pt>
                <c:pt idx="3">
                  <c:v>19.48795848</c:v>
                </c:pt>
                <c:pt idx="4">
                  <c:v>10.737753960000001</c:v>
                </c:pt>
                <c:pt idx="5">
                  <c:v>8.6956372399999999</c:v>
                </c:pt>
                <c:pt idx="6">
                  <c:v>4.7634263399999996</c:v>
                </c:pt>
                <c:pt idx="7">
                  <c:v>4.20527652</c:v>
                </c:pt>
                <c:pt idx="8">
                  <c:v>9.1233889999999998E-2</c:v>
                </c:pt>
                <c:pt idx="9">
                  <c:v>0.76906311999999999</c:v>
                </c:pt>
                <c:pt idx="10">
                  <c:v>22.061787410000001</c:v>
                </c:pt>
                <c:pt idx="11">
                  <c:v>1.8412839999999999</c:v>
                </c:pt>
                <c:pt idx="12">
                  <c:v>0</c:v>
                </c:pt>
                <c:pt idx="13">
                  <c:v>30.134718750000001</c:v>
                </c:pt>
                <c:pt idx="14">
                  <c:v>0.47817609999999999</c:v>
                </c:pt>
                <c:pt idx="15">
                  <c:v>1.17056914</c:v>
                </c:pt>
                <c:pt idx="16">
                  <c:v>1.5293930000000001E-2</c:v>
                </c:pt>
                <c:pt idx="17">
                  <c:v>1.34021463</c:v>
                </c:pt>
                <c:pt idx="18">
                  <c:v>1.5629803200000001</c:v>
                </c:pt>
                <c:pt idx="19">
                  <c:v>1.3139700300000001</c:v>
                </c:pt>
                <c:pt idx="20">
                  <c:v>0.60669499999999998</c:v>
                </c:pt>
                <c:pt idx="21">
                  <c:v>0</c:v>
                </c:pt>
                <c:pt idx="22">
                  <c:v>0.96090031000000009</c:v>
                </c:pt>
                <c:pt idx="23">
                  <c:v>9.364497609999999</c:v>
                </c:pt>
                <c:pt idx="24">
                  <c:v>26.1208995</c:v>
                </c:pt>
                <c:pt idx="25">
                  <c:v>0.24792500000000001</c:v>
                </c:pt>
                <c:pt idx="26">
                  <c:v>0.57050309999999993</c:v>
                </c:pt>
                <c:pt idx="27">
                  <c:v>147.19884503999998</c:v>
                </c:pt>
                <c:pt idx="28">
                  <c:v>0</c:v>
                </c:pt>
                <c:pt idx="29">
                  <c:v>1.6933E-2</c:v>
                </c:pt>
              </c:numCache>
            </c:numRef>
          </c:val>
          <c:extLst>
            <c:ext xmlns:c16="http://schemas.microsoft.com/office/drawing/2014/chart" uri="{C3380CC4-5D6E-409C-BE32-E72D297353CC}">
              <c16:uniqueId val="{00000008-2981-4636-991A-E877A6274AD3}"/>
            </c:ext>
          </c:extLst>
        </c:ser>
        <c:dLbls>
          <c:showLegendKey val="0"/>
          <c:showVal val="0"/>
          <c:showCatName val="0"/>
          <c:showSerName val="0"/>
          <c:showPercent val="0"/>
          <c:showBubbleSize val="0"/>
        </c:dLbls>
        <c:gapWidth val="219"/>
        <c:overlap val="-27"/>
        <c:axId val="893482400"/>
        <c:axId val="893482816"/>
      </c:barChart>
      <c:catAx>
        <c:axId val="893482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Periodo de balance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93482816"/>
        <c:crosses val="autoZero"/>
        <c:auto val="1"/>
        <c:lblAlgn val="ctr"/>
        <c:lblOffset val="100"/>
        <c:noMultiLvlLbl val="0"/>
      </c:catAx>
      <c:valAx>
        <c:axId val="8934828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Volumen de agua (Millones de 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9348240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[D-demanda-de-agua-en-el-sector-manufacturero.xlsx]Grafica AA!TablaDinámica3</c:name>
    <c:fmtId val="0"/>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'Grafica AA'!$O$1</c:f>
              <c:strCache>
                <c:ptCount val="1"/>
                <c:pt idx="0">
                  <c:v>Suma de 2014</c:v>
                </c:pt>
              </c:strCache>
            </c:strRef>
          </c:tx>
          <c:spPr>
            <a:solidFill>
              <a:schemeClr val="accent1"/>
            </a:solidFill>
            <a:ln>
              <a:noFill/>
            </a:ln>
            <a:effectLst/>
          </c:spPr>
          <c:invertIfNegative val="0"/>
          <c:cat>
            <c:strRef>
              <c:f>'Grafica AA'!$N$2:$N$41</c:f>
              <c:strCache>
                <c:ptCount val="39"/>
                <c:pt idx="0">
                  <c:v>AMB</c:v>
                </c:pt>
                <c:pt idx="1">
                  <c:v>AMVA</c:v>
                </c:pt>
                <c:pt idx="2">
                  <c:v>ANLA</c:v>
                </c:pt>
                <c:pt idx="3">
                  <c:v>CAM</c:v>
                </c:pt>
                <c:pt idx="4">
                  <c:v>CAR</c:v>
                </c:pt>
                <c:pt idx="5">
                  <c:v>CARDER</c:v>
                </c:pt>
                <c:pt idx="6">
                  <c:v>CARDIQUE</c:v>
                </c:pt>
                <c:pt idx="7">
                  <c:v>CARSUCRE</c:v>
                </c:pt>
                <c:pt idx="8">
                  <c:v>CAS</c:v>
                </c:pt>
                <c:pt idx="9">
                  <c:v>CDA</c:v>
                </c:pt>
                <c:pt idx="10">
                  <c:v>CDMB</c:v>
                </c:pt>
                <c:pt idx="11">
                  <c:v>CORANTIOQUIA</c:v>
                </c:pt>
                <c:pt idx="12">
                  <c:v>CORMACARENA</c:v>
                </c:pt>
                <c:pt idx="13">
                  <c:v>CORNARE</c:v>
                </c:pt>
                <c:pt idx="14">
                  <c:v>CORPAMAG</c:v>
                </c:pt>
                <c:pt idx="15">
                  <c:v>CORPOAMAZONIA</c:v>
                </c:pt>
                <c:pt idx="16">
                  <c:v>CORPOBOYACA</c:v>
                </c:pt>
                <c:pt idx="17">
                  <c:v>CORPOCALDAS</c:v>
                </c:pt>
                <c:pt idx="18">
                  <c:v>CORPOCESAR </c:v>
                </c:pt>
                <c:pt idx="19">
                  <c:v>CORPOCHIVOR</c:v>
                </c:pt>
                <c:pt idx="20">
                  <c:v>CORPOGUAJIRA</c:v>
                </c:pt>
                <c:pt idx="21">
                  <c:v>CORPOGUAVIO</c:v>
                </c:pt>
                <c:pt idx="22">
                  <c:v>CORPONARIÑO</c:v>
                </c:pt>
                <c:pt idx="23">
                  <c:v>CORPONOR</c:v>
                </c:pt>
                <c:pt idx="24">
                  <c:v>CORPORINOQUIA</c:v>
                </c:pt>
                <c:pt idx="25">
                  <c:v>CORPOURABA</c:v>
                </c:pt>
                <c:pt idx="26">
                  <c:v>CORTOLIMA</c:v>
                </c:pt>
                <c:pt idx="27">
                  <c:v>CRA</c:v>
                </c:pt>
                <c:pt idx="28">
                  <c:v>CRC</c:v>
                </c:pt>
                <c:pt idx="29">
                  <c:v>CRQ</c:v>
                </c:pt>
                <c:pt idx="30">
                  <c:v>CSB</c:v>
                </c:pt>
                <c:pt idx="31">
                  <c:v>CVC</c:v>
                </c:pt>
                <c:pt idx="32">
                  <c:v>CVS</c:v>
                </c:pt>
                <c:pt idx="33">
                  <c:v>DADSA</c:v>
                </c:pt>
                <c:pt idx="34">
                  <c:v>DAGMA</c:v>
                </c:pt>
                <c:pt idx="35">
                  <c:v>EPA BARRANQUILLA</c:v>
                </c:pt>
                <c:pt idx="36">
                  <c:v>EPA BUENAVENTURA</c:v>
                </c:pt>
                <c:pt idx="37">
                  <c:v>EPA CARTAGENA</c:v>
                </c:pt>
                <c:pt idx="38">
                  <c:v>SDA</c:v>
                </c:pt>
              </c:strCache>
            </c:strRef>
          </c:cat>
          <c:val>
            <c:numRef>
              <c:f>'Grafica AA'!$O$2:$O$41</c:f>
              <c:numCache>
                <c:formatCode>General</c:formatCode>
                <c:ptCount val="39"/>
                <c:pt idx="0">
                  <c:v>9.6000000000000002E-5</c:v>
                </c:pt>
                <c:pt idx="1">
                  <c:v>175.36055338999998</c:v>
                </c:pt>
                <c:pt idx="2">
                  <c:v>2.2599999999999999E-4</c:v>
                </c:pt>
                <c:pt idx="3">
                  <c:v>0.44176646000000003</c:v>
                </c:pt>
                <c:pt idx="4">
                  <c:v>73.542680869999998</c:v>
                </c:pt>
                <c:pt idx="5">
                  <c:v>12.89403179</c:v>
                </c:pt>
                <c:pt idx="6">
                  <c:v>0.11704000000000001</c:v>
                </c:pt>
                <c:pt idx="7">
                  <c:v>0.47038999999999997</c:v>
                </c:pt>
                <c:pt idx="8">
                  <c:v>8.6313210000000001E-2</c:v>
                </c:pt>
                <c:pt idx="9">
                  <c:v>0</c:v>
                </c:pt>
                <c:pt idx="10">
                  <c:v>87.271504409999991</c:v>
                </c:pt>
                <c:pt idx="11">
                  <c:v>3.1052894700000002</c:v>
                </c:pt>
                <c:pt idx="12">
                  <c:v>18.75957189</c:v>
                </c:pt>
                <c:pt idx="13">
                  <c:v>3.5241188810000001</c:v>
                </c:pt>
                <c:pt idx="14">
                  <c:v>0.70038331999999992</c:v>
                </c:pt>
                <c:pt idx="15">
                  <c:v>19.825005000000001</c:v>
                </c:pt>
                <c:pt idx="16">
                  <c:v>1.9432193999999998</c:v>
                </c:pt>
                <c:pt idx="17">
                  <c:v>3.9298806000000002</c:v>
                </c:pt>
                <c:pt idx="18">
                  <c:v>1.55494401</c:v>
                </c:pt>
                <c:pt idx="19">
                  <c:v>9.9349999999999994E-3</c:v>
                </c:pt>
                <c:pt idx="20">
                  <c:v>1.0946260000000001</c:v>
                </c:pt>
                <c:pt idx="21">
                  <c:v>0</c:v>
                </c:pt>
                <c:pt idx="22">
                  <c:v>0.97596539999999998</c:v>
                </c:pt>
                <c:pt idx="23">
                  <c:v>4.6089759800000003</c:v>
                </c:pt>
                <c:pt idx="24">
                  <c:v>0.29494179999999998</c:v>
                </c:pt>
                <c:pt idx="25">
                  <c:v>0.28007700000000002</c:v>
                </c:pt>
                <c:pt idx="26">
                  <c:v>1.12894984</c:v>
                </c:pt>
                <c:pt idx="27">
                  <c:v>2.6636052000000001</c:v>
                </c:pt>
                <c:pt idx="28">
                  <c:v>22.17588404</c:v>
                </c:pt>
                <c:pt idx="29">
                  <c:v>29.539926690000001</c:v>
                </c:pt>
                <c:pt idx="30">
                  <c:v>0</c:v>
                </c:pt>
                <c:pt idx="31">
                  <c:v>109.97662308</c:v>
                </c:pt>
                <c:pt idx="32">
                  <c:v>0.46904400000000002</c:v>
                </c:pt>
                <c:pt idx="33">
                  <c:v>0.57326801000000005</c:v>
                </c:pt>
                <c:pt idx="34">
                  <c:v>3.7080983500000002</c:v>
                </c:pt>
                <c:pt idx="35">
                  <c:v>18.272270379999998</c:v>
                </c:pt>
                <c:pt idx="36">
                  <c:v>2.091E-3</c:v>
                </c:pt>
                <c:pt idx="37">
                  <c:v>7.3159280899999999</c:v>
                </c:pt>
                <c:pt idx="38">
                  <c:v>12.618569800000001</c:v>
                </c:pt>
              </c:numCache>
            </c:numRef>
          </c:val>
          <c:extLst>
            <c:ext xmlns:c16="http://schemas.microsoft.com/office/drawing/2014/chart" uri="{C3380CC4-5D6E-409C-BE32-E72D297353CC}">
              <c16:uniqueId val="{00000000-D3B3-4A76-BBDA-5001A06CF7E2}"/>
            </c:ext>
          </c:extLst>
        </c:ser>
        <c:ser>
          <c:idx val="1"/>
          <c:order val="1"/>
          <c:tx>
            <c:strRef>
              <c:f>'Grafica AA'!$P$1</c:f>
              <c:strCache>
                <c:ptCount val="1"/>
                <c:pt idx="0">
                  <c:v>Suma de 2015</c:v>
                </c:pt>
              </c:strCache>
            </c:strRef>
          </c:tx>
          <c:spPr>
            <a:solidFill>
              <a:schemeClr val="accent2"/>
            </a:solidFill>
            <a:ln>
              <a:noFill/>
            </a:ln>
            <a:effectLst/>
          </c:spPr>
          <c:invertIfNegative val="0"/>
          <c:cat>
            <c:strRef>
              <c:f>'Grafica AA'!$N$2:$N$41</c:f>
              <c:strCache>
                <c:ptCount val="39"/>
                <c:pt idx="0">
                  <c:v>AMB</c:v>
                </c:pt>
                <c:pt idx="1">
                  <c:v>AMVA</c:v>
                </c:pt>
                <c:pt idx="2">
                  <c:v>ANLA</c:v>
                </c:pt>
                <c:pt idx="3">
                  <c:v>CAM</c:v>
                </c:pt>
                <c:pt idx="4">
                  <c:v>CAR</c:v>
                </c:pt>
                <c:pt idx="5">
                  <c:v>CARDER</c:v>
                </c:pt>
                <c:pt idx="6">
                  <c:v>CARDIQUE</c:v>
                </c:pt>
                <c:pt idx="7">
                  <c:v>CARSUCRE</c:v>
                </c:pt>
                <c:pt idx="8">
                  <c:v>CAS</c:v>
                </c:pt>
                <c:pt idx="9">
                  <c:v>CDA</c:v>
                </c:pt>
                <c:pt idx="10">
                  <c:v>CDMB</c:v>
                </c:pt>
                <c:pt idx="11">
                  <c:v>CORANTIOQUIA</c:v>
                </c:pt>
                <c:pt idx="12">
                  <c:v>CORMACARENA</c:v>
                </c:pt>
                <c:pt idx="13">
                  <c:v>CORNARE</c:v>
                </c:pt>
                <c:pt idx="14">
                  <c:v>CORPAMAG</c:v>
                </c:pt>
                <c:pt idx="15">
                  <c:v>CORPOAMAZONIA</c:v>
                </c:pt>
                <c:pt idx="16">
                  <c:v>CORPOBOYACA</c:v>
                </c:pt>
                <c:pt idx="17">
                  <c:v>CORPOCALDAS</c:v>
                </c:pt>
                <c:pt idx="18">
                  <c:v>CORPOCESAR </c:v>
                </c:pt>
                <c:pt idx="19">
                  <c:v>CORPOCHIVOR</c:v>
                </c:pt>
                <c:pt idx="20">
                  <c:v>CORPOGUAJIRA</c:v>
                </c:pt>
                <c:pt idx="21">
                  <c:v>CORPOGUAVIO</c:v>
                </c:pt>
                <c:pt idx="22">
                  <c:v>CORPONARIÑO</c:v>
                </c:pt>
                <c:pt idx="23">
                  <c:v>CORPONOR</c:v>
                </c:pt>
                <c:pt idx="24">
                  <c:v>CORPORINOQUIA</c:v>
                </c:pt>
                <c:pt idx="25">
                  <c:v>CORPOURABA</c:v>
                </c:pt>
                <c:pt idx="26">
                  <c:v>CORTOLIMA</c:v>
                </c:pt>
                <c:pt idx="27">
                  <c:v>CRA</c:v>
                </c:pt>
                <c:pt idx="28">
                  <c:v>CRC</c:v>
                </c:pt>
                <c:pt idx="29">
                  <c:v>CRQ</c:v>
                </c:pt>
                <c:pt idx="30">
                  <c:v>CSB</c:v>
                </c:pt>
                <c:pt idx="31">
                  <c:v>CVC</c:v>
                </c:pt>
                <c:pt idx="32">
                  <c:v>CVS</c:v>
                </c:pt>
                <c:pt idx="33">
                  <c:v>DADSA</c:v>
                </c:pt>
                <c:pt idx="34">
                  <c:v>DAGMA</c:v>
                </c:pt>
                <c:pt idx="35">
                  <c:v>EPA BARRANQUILLA</c:v>
                </c:pt>
                <c:pt idx="36">
                  <c:v>EPA BUENAVENTURA</c:v>
                </c:pt>
                <c:pt idx="37">
                  <c:v>EPA CARTAGENA</c:v>
                </c:pt>
                <c:pt idx="38">
                  <c:v>SDA</c:v>
                </c:pt>
              </c:strCache>
            </c:strRef>
          </c:cat>
          <c:val>
            <c:numRef>
              <c:f>'Grafica AA'!$P$2:$P$41</c:f>
              <c:numCache>
                <c:formatCode>General</c:formatCode>
                <c:ptCount val="39"/>
                <c:pt idx="0">
                  <c:v>2.7591E-3</c:v>
                </c:pt>
                <c:pt idx="1">
                  <c:v>49.056461659999997</c:v>
                </c:pt>
                <c:pt idx="2">
                  <c:v>2.42E-4</c:v>
                </c:pt>
                <c:pt idx="3">
                  <c:v>0.43104009999999998</c:v>
                </c:pt>
                <c:pt idx="4">
                  <c:v>83.624322609999993</c:v>
                </c:pt>
                <c:pt idx="5">
                  <c:v>13.098040689999999</c:v>
                </c:pt>
                <c:pt idx="6">
                  <c:v>0.66075700000000004</c:v>
                </c:pt>
                <c:pt idx="7">
                  <c:v>0.42272399999999999</c:v>
                </c:pt>
                <c:pt idx="8">
                  <c:v>0.32106800000000002</c:v>
                </c:pt>
                <c:pt idx="9">
                  <c:v>1.8999999999999998E-6</c:v>
                </c:pt>
                <c:pt idx="10">
                  <c:v>79.864866219999996</c:v>
                </c:pt>
                <c:pt idx="11">
                  <c:v>2.8525199199999998</c:v>
                </c:pt>
                <c:pt idx="12">
                  <c:v>0.6645932</c:v>
                </c:pt>
                <c:pt idx="13">
                  <c:v>5.6249748499999992</c:v>
                </c:pt>
                <c:pt idx="14">
                  <c:v>1.0894946999999999</c:v>
                </c:pt>
                <c:pt idx="15">
                  <c:v>0</c:v>
                </c:pt>
                <c:pt idx="16">
                  <c:v>1.5629929199999999</c:v>
                </c:pt>
                <c:pt idx="17">
                  <c:v>4.0899408399999997</c:v>
                </c:pt>
                <c:pt idx="18">
                  <c:v>0.87847501000000006</c:v>
                </c:pt>
                <c:pt idx="19">
                  <c:v>5.1679999999999999E-3</c:v>
                </c:pt>
                <c:pt idx="20">
                  <c:v>0.40633570000000002</c:v>
                </c:pt>
                <c:pt idx="21">
                  <c:v>0</c:v>
                </c:pt>
                <c:pt idx="22">
                  <c:v>4.09874E-2</c:v>
                </c:pt>
                <c:pt idx="23">
                  <c:v>1.1085184800000001</c:v>
                </c:pt>
                <c:pt idx="24">
                  <c:v>11.948370800000001</c:v>
                </c:pt>
                <c:pt idx="25">
                  <c:v>0.34518799999999999</c:v>
                </c:pt>
                <c:pt idx="26">
                  <c:v>0.92553121999999999</c:v>
                </c:pt>
                <c:pt idx="27">
                  <c:v>2.6033796499999999</c:v>
                </c:pt>
                <c:pt idx="28">
                  <c:v>21.378113160000002</c:v>
                </c:pt>
                <c:pt idx="29">
                  <c:v>0.70857331999999995</c:v>
                </c:pt>
                <c:pt idx="30">
                  <c:v>0</c:v>
                </c:pt>
                <c:pt idx="31">
                  <c:v>100.04590433</c:v>
                </c:pt>
                <c:pt idx="32">
                  <c:v>0.41010322999999999</c:v>
                </c:pt>
                <c:pt idx="33">
                  <c:v>0.74191001000000001</c:v>
                </c:pt>
                <c:pt idx="34">
                  <c:v>3.4026150199999998</c:v>
                </c:pt>
                <c:pt idx="35">
                  <c:v>16.943908969999999</c:v>
                </c:pt>
                <c:pt idx="36">
                  <c:v>2.0999999999999999E-3</c:v>
                </c:pt>
                <c:pt idx="37">
                  <c:v>7.345402</c:v>
                </c:pt>
                <c:pt idx="38">
                  <c:v>11.5338098</c:v>
                </c:pt>
              </c:numCache>
            </c:numRef>
          </c:val>
          <c:extLst>
            <c:ext xmlns:c16="http://schemas.microsoft.com/office/drawing/2014/chart" uri="{C3380CC4-5D6E-409C-BE32-E72D297353CC}">
              <c16:uniqueId val="{00000002-D3B3-4A76-BBDA-5001A06CF7E2}"/>
            </c:ext>
          </c:extLst>
        </c:ser>
        <c:ser>
          <c:idx val="2"/>
          <c:order val="2"/>
          <c:tx>
            <c:strRef>
              <c:f>'Grafica AA'!$Q$1</c:f>
              <c:strCache>
                <c:ptCount val="1"/>
                <c:pt idx="0">
                  <c:v>Suma de 2016</c:v>
                </c:pt>
              </c:strCache>
            </c:strRef>
          </c:tx>
          <c:spPr>
            <a:solidFill>
              <a:schemeClr val="accent3"/>
            </a:solidFill>
            <a:ln>
              <a:noFill/>
            </a:ln>
            <a:effectLst/>
          </c:spPr>
          <c:invertIfNegative val="0"/>
          <c:cat>
            <c:strRef>
              <c:f>'Grafica AA'!$N$2:$N$41</c:f>
              <c:strCache>
                <c:ptCount val="39"/>
                <c:pt idx="0">
                  <c:v>AMB</c:v>
                </c:pt>
                <c:pt idx="1">
                  <c:v>AMVA</c:v>
                </c:pt>
                <c:pt idx="2">
                  <c:v>ANLA</c:v>
                </c:pt>
                <c:pt idx="3">
                  <c:v>CAM</c:v>
                </c:pt>
                <c:pt idx="4">
                  <c:v>CAR</c:v>
                </c:pt>
                <c:pt idx="5">
                  <c:v>CARDER</c:v>
                </c:pt>
                <c:pt idx="6">
                  <c:v>CARDIQUE</c:v>
                </c:pt>
                <c:pt idx="7">
                  <c:v>CARSUCRE</c:v>
                </c:pt>
                <c:pt idx="8">
                  <c:v>CAS</c:v>
                </c:pt>
                <c:pt idx="9">
                  <c:v>CDA</c:v>
                </c:pt>
                <c:pt idx="10">
                  <c:v>CDMB</c:v>
                </c:pt>
                <c:pt idx="11">
                  <c:v>CORANTIOQUIA</c:v>
                </c:pt>
                <c:pt idx="12">
                  <c:v>CORMACARENA</c:v>
                </c:pt>
                <c:pt idx="13">
                  <c:v>CORNARE</c:v>
                </c:pt>
                <c:pt idx="14">
                  <c:v>CORPAMAG</c:v>
                </c:pt>
                <c:pt idx="15">
                  <c:v>CORPOAMAZONIA</c:v>
                </c:pt>
                <c:pt idx="16">
                  <c:v>CORPOBOYACA</c:v>
                </c:pt>
                <c:pt idx="17">
                  <c:v>CORPOCALDAS</c:v>
                </c:pt>
                <c:pt idx="18">
                  <c:v>CORPOCESAR </c:v>
                </c:pt>
                <c:pt idx="19">
                  <c:v>CORPOCHIVOR</c:v>
                </c:pt>
                <c:pt idx="20">
                  <c:v>CORPOGUAJIRA</c:v>
                </c:pt>
                <c:pt idx="21">
                  <c:v>CORPOGUAVIO</c:v>
                </c:pt>
                <c:pt idx="22">
                  <c:v>CORPONARIÑO</c:v>
                </c:pt>
                <c:pt idx="23">
                  <c:v>CORPONOR</c:v>
                </c:pt>
                <c:pt idx="24">
                  <c:v>CORPORINOQUIA</c:v>
                </c:pt>
                <c:pt idx="25">
                  <c:v>CORPOURABA</c:v>
                </c:pt>
                <c:pt idx="26">
                  <c:v>CORTOLIMA</c:v>
                </c:pt>
                <c:pt idx="27">
                  <c:v>CRA</c:v>
                </c:pt>
                <c:pt idx="28">
                  <c:v>CRC</c:v>
                </c:pt>
                <c:pt idx="29">
                  <c:v>CRQ</c:v>
                </c:pt>
                <c:pt idx="30">
                  <c:v>CSB</c:v>
                </c:pt>
                <c:pt idx="31">
                  <c:v>CVC</c:v>
                </c:pt>
                <c:pt idx="32">
                  <c:v>CVS</c:v>
                </c:pt>
                <c:pt idx="33">
                  <c:v>DADSA</c:v>
                </c:pt>
                <c:pt idx="34">
                  <c:v>DAGMA</c:v>
                </c:pt>
                <c:pt idx="35">
                  <c:v>EPA BARRANQUILLA</c:v>
                </c:pt>
                <c:pt idx="36">
                  <c:v>EPA BUENAVENTURA</c:v>
                </c:pt>
                <c:pt idx="37">
                  <c:v>EPA CARTAGENA</c:v>
                </c:pt>
                <c:pt idx="38">
                  <c:v>SDA</c:v>
                </c:pt>
              </c:strCache>
            </c:strRef>
          </c:cat>
          <c:val>
            <c:numRef>
              <c:f>'Grafica AA'!$Q$2:$Q$41</c:f>
              <c:numCache>
                <c:formatCode>General</c:formatCode>
                <c:ptCount val="39"/>
                <c:pt idx="0">
                  <c:v>1.9300000000000001E-3</c:v>
                </c:pt>
                <c:pt idx="1">
                  <c:v>41.686436590000007</c:v>
                </c:pt>
                <c:pt idx="2">
                  <c:v>1.3100000000000001E-4</c:v>
                </c:pt>
                <c:pt idx="3">
                  <c:v>0.55721149999999997</c:v>
                </c:pt>
                <c:pt idx="4">
                  <c:v>38.332079649999997</c:v>
                </c:pt>
                <c:pt idx="5">
                  <c:v>16.038573159999999</c:v>
                </c:pt>
                <c:pt idx="6">
                  <c:v>0.14437720000000001</c:v>
                </c:pt>
                <c:pt idx="7">
                  <c:v>0.28350799999999998</c:v>
                </c:pt>
                <c:pt idx="8">
                  <c:v>0.32304684</c:v>
                </c:pt>
                <c:pt idx="9">
                  <c:v>0</c:v>
                </c:pt>
                <c:pt idx="10">
                  <c:v>75.278028599999999</c:v>
                </c:pt>
                <c:pt idx="11">
                  <c:v>3.1056852000000004</c:v>
                </c:pt>
                <c:pt idx="12">
                  <c:v>16.333382279999999</c:v>
                </c:pt>
                <c:pt idx="13">
                  <c:v>4.6487840399999998</c:v>
                </c:pt>
                <c:pt idx="14">
                  <c:v>0.40727566999999998</c:v>
                </c:pt>
                <c:pt idx="15">
                  <c:v>0</c:v>
                </c:pt>
                <c:pt idx="16">
                  <c:v>3.3540799900000002</c:v>
                </c:pt>
                <c:pt idx="17">
                  <c:v>4.3542419599999995</c:v>
                </c:pt>
                <c:pt idx="18">
                  <c:v>0.51569600000000004</c:v>
                </c:pt>
                <c:pt idx="19">
                  <c:v>5.3200000000000001E-3</c:v>
                </c:pt>
                <c:pt idx="20">
                  <c:v>0.3915149</c:v>
                </c:pt>
                <c:pt idx="21">
                  <c:v>0</c:v>
                </c:pt>
                <c:pt idx="22">
                  <c:v>0.25083339999999998</c:v>
                </c:pt>
                <c:pt idx="23">
                  <c:v>0.96255599999999997</c:v>
                </c:pt>
                <c:pt idx="24">
                  <c:v>0.44842399999999999</c:v>
                </c:pt>
                <c:pt idx="25">
                  <c:v>0.24199950000000001</c:v>
                </c:pt>
                <c:pt idx="26">
                  <c:v>0.36238350000000003</c:v>
                </c:pt>
                <c:pt idx="27">
                  <c:v>4.1815674899999999</c:v>
                </c:pt>
                <c:pt idx="28">
                  <c:v>22.30922498</c:v>
                </c:pt>
                <c:pt idx="29">
                  <c:v>0.58156450000000004</c:v>
                </c:pt>
                <c:pt idx="30">
                  <c:v>0</c:v>
                </c:pt>
                <c:pt idx="31">
                  <c:v>99.501263391000009</c:v>
                </c:pt>
                <c:pt idx="32">
                  <c:v>1.2334468999999999</c:v>
                </c:pt>
                <c:pt idx="33">
                  <c:v>0.89653000000000005</c:v>
                </c:pt>
                <c:pt idx="34">
                  <c:v>3.5797587400000004</c:v>
                </c:pt>
                <c:pt idx="35">
                  <c:v>14.46802611</c:v>
                </c:pt>
                <c:pt idx="36">
                  <c:v>2.0720000000000001E-3</c:v>
                </c:pt>
                <c:pt idx="37">
                  <c:v>7.1313109800000003</c:v>
                </c:pt>
                <c:pt idx="38">
                  <c:v>12.076334470000001</c:v>
                </c:pt>
              </c:numCache>
            </c:numRef>
          </c:val>
          <c:extLst>
            <c:ext xmlns:c16="http://schemas.microsoft.com/office/drawing/2014/chart" uri="{C3380CC4-5D6E-409C-BE32-E72D297353CC}">
              <c16:uniqueId val="{00000003-D3B3-4A76-BBDA-5001A06CF7E2}"/>
            </c:ext>
          </c:extLst>
        </c:ser>
        <c:ser>
          <c:idx val="3"/>
          <c:order val="3"/>
          <c:tx>
            <c:strRef>
              <c:f>'Grafica AA'!$R$1</c:f>
              <c:strCache>
                <c:ptCount val="1"/>
                <c:pt idx="0">
                  <c:v>Suma de 2017</c:v>
                </c:pt>
              </c:strCache>
            </c:strRef>
          </c:tx>
          <c:spPr>
            <a:solidFill>
              <a:schemeClr val="accent4"/>
            </a:solidFill>
            <a:ln>
              <a:noFill/>
            </a:ln>
            <a:effectLst/>
          </c:spPr>
          <c:invertIfNegative val="0"/>
          <c:cat>
            <c:strRef>
              <c:f>'Grafica AA'!$N$2:$N$41</c:f>
              <c:strCache>
                <c:ptCount val="39"/>
                <c:pt idx="0">
                  <c:v>AMB</c:v>
                </c:pt>
                <c:pt idx="1">
                  <c:v>AMVA</c:v>
                </c:pt>
                <c:pt idx="2">
                  <c:v>ANLA</c:v>
                </c:pt>
                <c:pt idx="3">
                  <c:v>CAM</c:v>
                </c:pt>
                <c:pt idx="4">
                  <c:v>CAR</c:v>
                </c:pt>
                <c:pt idx="5">
                  <c:v>CARDER</c:v>
                </c:pt>
                <c:pt idx="6">
                  <c:v>CARDIQUE</c:v>
                </c:pt>
                <c:pt idx="7">
                  <c:v>CARSUCRE</c:v>
                </c:pt>
                <c:pt idx="8">
                  <c:v>CAS</c:v>
                </c:pt>
                <c:pt idx="9">
                  <c:v>CDA</c:v>
                </c:pt>
                <c:pt idx="10">
                  <c:v>CDMB</c:v>
                </c:pt>
                <c:pt idx="11">
                  <c:v>CORANTIOQUIA</c:v>
                </c:pt>
                <c:pt idx="12">
                  <c:v>CORMACARENA</c:v>
                </c:pt>
                <c:pt idx="13">
                  <c:v>CORNARE</c:v>
                </c:pt>
                <c:pt idx="14">
                  <c:v>CORPAMAG</c:v>
                </c:pt>
                <c:pt idx="15">
                  <c:v>CORPOAMAZONIA</c:v>
                </c:pt>
                <c:pt idx="16">
                  <c:v>CORPOBOYACA</c:v>
                </c:pt>
                <c:pt idx="17">
                  <c:v>CORPOCALDAS</c:v>
                </c:pt>
                <c:pt idx="18">
                  <c:v>CORPOCESAR </c:v>
                </c:pt>
                <c:pt idx="19">
                  <c:v>CORPOCHIVOR</c:v>
                </c:pt>
                <c:pt idx="20">
                  <c:v>CORPOGUAJIRA</c:v>
                </c:pt>
                <c:pt idx="21">
                  <c:v>CORPOGUAVIO</c:v>
                </c:pt>
                <c:pt idx="22">
                  <c:v>CORPONARIÑO</c:v>
                </c:pt>
                <c:pt idx="23">
                  <c:v>CORPONOR</c:v>
                </c:pt>
                <c:pt idx="24">
                  <c:v>CORPORINOQUIA</c:v>
                </c:pt>
                <c:pt idx="25">
                  <c:v>CORPOURABA</c:v>
                </c:pt>
                <c:pt idx="26">
                  <c:v>CORTOLIMA</c:v>
                </c:pt>
                <c:pt idx="27">
                  <c:v>CRA</c:v>
                </c:pt>
                <c:pt idx="28">
                  <c:v>CRC</c:v>
                </c:pt>
                <c:pt idx="29">
                  <c:v>CRQ</c:v>
                </c:pt>
                <c:pt idx="30">
                  <c:v>CSB</c:v>
                </c:pt>
                <c:pt idx="31">
                  <c:v>CVC</c:v>
                </c:pt>
                <c:pt idx="32">
                  <c:v>CVS</c:v>
                </c:pt>
                <c:pt idx="33">
                  <c:v>DADSA</c:v>
                </c:pt>
                <c:pt idx="34">
                  <c:v>DAGMA</c:v>
                </c:pt>
                <c:pt idx="35">
                  <c:v>EPA BARRANQUILLA</c:v>
                </c:pt>
                <c:pt idx="36">
                  <c:v>EPA BUENAVENTURA</c:v>
                </c:pt>
                <c:pt idx="37">
                  <c:v>EPA CARTAGENA</c:v>
                </c:pt>
                <c:pt idx="38">
                  <c:v>SDA</c:v>
                </c:pt>
              </c:strCache>
            </c:strRef>
          </c:cat>
          <c:val>
            <c:numRef>
              <c:f>'Grafica AA'!$R$2:$R$41</c:f>
              <c:numCache>
                <c:formatCode>General</c:formatCode>
                <c:ptCount val="39"/>
                <c:pt idx="0">
                  <c:v>4.0439999999999999E-3</c:v>
                </c:pt>
                <c:pt idx="1">
                  <c:v>47.508037680000001</c:v>
                </c:pt>
                <c:pt idx="2">
                  <c:v>31.66746624</c:v>
                </c:pt>
                <c:pt idx="3">
                  <c:v>0.41771122999999999</c:v>
                </c:pt>
                <c:pt idx="4">
                  <c:v>46.419106319999997</c:v>
                </c:pt>
                <c:pt idx="5">
                  <c:v>9.7408664999999992</c:v>
                </c:pt>
                <c:pt idx="6">
                  <c:v>0.582237</c:v>
                </c:pt>
                <c:pt idx="7">
                  <c:v>0.27949299999999999</c:v>
                </c:pt>
                <c:pt idx="8">
                  <c:v>0.30781798999999999</c:v>
                </c:pt>
                <c:pt idx="9">
                  <c:v>0</c:v>
                </c:pt>
                <c:pt idx="10">
                  <c:v>2.4808268900000003</c:v>
                </c:pt>
                <c:pt idx="11">
                  <c:v>7.8398209100000003</c:v>
                </c:pt>
                <c:pt idx="12">
                  <c:v>16.007859549999999</c:v>
                </c:pt>
                <c:pt idx="13">
                  <c:v>1.7880618100000001</c:v>
                </c:pt>
                <c:pt idx="14">
                  <c:v>0.50629599999999997</c:v>
                </c:pt>
                <c:pt idx="15">
                  <c:v>3.8240169999999997E-2</c:v>
                </c:pt>
                <c:pt idx="16">
                  <c:v>2.2614522999999997</c:v>
                </c:pt>
                <c:pt idx="17">
                  <c:v>4.1168946599999998</c:v>
                </c:pt>
                <c:pt idx="18">
                  <c:v>1.862654</c:v>
                </c:pt>
                <c:pt idx="19">
                  <c:v>4.9610000000000001E-3</c:v>
                </c:pt>
                <c:pt idx="20">
                  <c:v>4.71</c:v>
                </c:pt>
                <c:pt idx="21">
                  <c:v>0</c:v>
                </c:pt>
                <c:pt idx="22">
                  <c:v>0.16538088000000001</c:v>
                </c:pt>
                <c:pt idx="23">
                  <c:v>0.55056508999999998</c:v>
                </c:pt>
                <c:pt idx="24">
                  <c:v>4.4716930000000001</c:v>
                </c:pt>
                <c:pt idx="25">
                  <c:v>0.26705840000000003</c:v>
                </c:pt>
                <c:pt idx="26">
                  <c:v>0.42704040999999998</c:v>
                </c:pt>
                <c:pt idx="27">
                  <c:v>4.10439065</c:v>
                </c:pt>
                <c:pt idx="28">
                  <c:v>23.65510621</c:v>
                </c:pt>
                <c:pt idx="29">
                  <c:v>0.82118426</c:v>
                </c:pt>
                <c:pt idx="30">
                  <c:v>0</c:v>
                </c:pt>
                <c:pt idx="31">
                  <c:v>115.54471995</c:v>
                </c:pt>
                <c:pt idx="32">
                  <c:v>1.5136693000000001</c:v>
                </c:pt>
                <c:pt idx="33">
                  <c:v>0.94299968000000001</c:v>
                </c:pt>
                <c:pt idx="34">
                  <c:v>3.9860962599999996</c:v>
                </c:pt>
                <c:pt idx="35">
                  <c:v>17.876825289999999</c:v>
                </c:pt>
                <c:pt idx="36">
                  <c:v>1.7459999999999999E-3</c:v>
                </c:pt>
                <c:pt idx="37">
                  <c:v>8.0205134999999999</c:v>
                </c:pt>
                <c:pt idx="38">
                  <c:v>9.8187595399999985</c:v>
                </c:pt>
              </c:numCache>
            </c:numRef>
          </c:val>
          <c:extLst>
            <c:ext xmlns:c16="http://schemas.microsoft.com/office/drawing/2014/chart" uri="{C3380CC4-5D6E-409C-BE32-E72D297353CC}">
              <c16:uniqueId val="{00000004-D3B3-4A76-BBDA-5001A06CF7E2}"/>
            </c:ext>
          </c:extLst>
        </c:ser>
        <c:ser>
          <c:idx val="4"/>
          <c:order val="4"/>
          <c:tx>
            <c:strRef>
              <c:f>'Grafica AA'!$S$1</c:f>
              <c:strCache>
                <c:ptCount val="1"/>
                <c:pt idx="0">
                  <c:v>Suma de 2018</c:v>
                </c:pt>
              </c:strCache>
            </c:strRef>
          </c:tx>
          <c:spPr>
            <a:solidFill>
              <a:schemeClr val="accent5"/>
            </a:solidFill>
            <a:ln>
              <a:noFill/>
            </a:ln>
            <a:effectLst/>
          </c:spPr>
          <c:invertIfNegative val="0"/>
          <c:cat>
            <c:strRef>
              <c:f>'Grafica AA'!$N$2:$N$41</c:f>
              <c:strCache>
                <c:ptCount val="39"/>
                <c:pt idx="0">
                  <c:v>AMB</c:v>
                </c:pt>
                <c:pt idx="1">
                  <c:v>AMVA</c:v>
                </c:pt>
                <c:pt idx="2">
                  <c:v>ANLA</c:v>
                </c:pt>
                <c:pt idx="3">
                  <c:v>CAM</c:v>
                </c:pt>
                <c:pt idx="4">
                  <c:v>CAR</c:v>
                </c:pt>
                <c:pt idx="5">
                  <c:v>CARDER</c:v>
                </c:pt>
                <c:pt idx="6">
                  <c:v>CARDIQUE</c:v>
                </c:pt>
                <c:pt idx="7">
                  <c:v>CARSUCRE</c:v>
                </c:pt>
                <c:pt idx="8">
                  <c:v>CAS</c:v>
                </c:pt>
                <c:pt idx="9">
                  <c:v>CDA</c:v>
                </c:pt>
                <c:pt idx="10">
                  <c:v>CDMB</c:v>
                </c:pt>
                <c:pt idx="11">
                  <c:v>CORANTIOQUIA</c:v>
                </c:pt>
                <c:pt idx="12">
                  <c:v>CORMACARENA</c:v>
                </c:pt>
                <c:pt idx="13">
                  <c:v>CORNARE</c:v>
                </c:pt>
                <c:pt idx="14">
                  <c:v>CORPAMAG</c:v>
                </c:pt>
                <c:pt idx="15">
                  <c:v>CORPOAMAZONIA</c:v>
                </c:pt>
                <c:pt idx="16">
                  <c:v>CORPOBOYACA</c:v>
                </c:pt>
                <c:pt idx="17">
                  <c:v>CORPOCALDAS</c:v>
                </c:pt>
                <c:pt idx="18">
                  <c:v>CORPOCESAR </c:v>
                </c:pt>
                <c:pt idx="19">
                  <c:v>CORPOCHIVOR</c:v>
                </c:pt>
                <c:pt idx="20">
                  <c:v>CORPOGUAJIRA</c:v>
                </c:pt>
                <c:pt idx="21">
                  <c:v>CORPOGUAVIO</c:v>
                </c:pt>
                <c:pt idx="22">
                  <c:v>CORPONARIÑO</c:v>
                </c:pt>
                <c:pt idx="23">
                  <c:v>CORPONOR</c:v>
                </c:pt>
                <c:pt idx="24">
                  <c:v>CORPORINOQUIA</c:v>
                </c:pt>
                <c:pt idx="25">
                  <c:v>CORPOURABA</c:v>
                </c:pt>
                <c:pt idx="26">
                  <c:v>CORTOLIMA</c:v>
                </c:pt>
                <c:pt idx="27">
                  <c:v>CRA</c:v>
                </c:pt>
                <c:pt idx="28">
                  <c:v>CRC</c:v>
                </c:pt>
                <c:pt idx="29">
                  <c:v>CRQ</c:v>
                </c:pt>
                <c:pt idx="30">
                  <c:v>CSB</c:v>
                </c:pt>
                <c:pt idx="31">
                  <c:v>CVC</c:v>
                </c:pt>
                <c:pt idx="32">
                  <c:v>CVS</c:v>
                </c:pt>
                <c:pt idx="33">
                  <c:v>DADSA</c:v>
                </c:pt>
                <c:pt idx="34">
                  <c:v>DAGMA</c:v>
                </c:pt>
                <c:pt idx="35">
                  <c:v>EPA BARRANQUILLA</c:v>
                </c:pt>
                <c:pt idx="36">
                  <c:v>EPA BUENAVENTURA</c:v>
                </c:pt>
                <c:pt idx="37">
                  <c:v>EPA CARTAGENA</c:v>
                </c:pt>
                <c:pt idx="38">
                  <c:v>SDA</c:v>
                </c:pt>
              </c:strCache>
            </c:strRef>
          </c:cat>
          <c:val>
            <c:numRef>
              <c:f>'Grafica AA'!$S$2:$S$41</c:f>
              <c:numCache>
                <c:formatCode>General</c:formatCode>
                <c:ptCount val="39"/>
                <c:pt idx="0">
                  <c:v>4.1289999999999999E-3</c:v>
                </c:pt>
                <c:pt idx="1">
                  <c:v>46.516357109999959</c:v>
                </c:pt>
                <c:pt idx="2">
                  <c:v>0.54152637999999997</c:v>
                </c:pt>
                <c:pt idx="3">
                  <c:v>0.31325472999999998</c:v>
                </c:pt>
                <c:pt idx="4">
                  <c:v>32.047295859999998</c:v>
                </c:pt>
                <c:pt idx="5">
                  <c:v>11.31955773</c:v>
                </c:pt>
                <c:pt idx="6">
                  <c:v>0.20430400000000001</c:v>
                </c:pt>
                <c:pt idx="7">
                  <c:v>0.31880700000000001</c:v>
                </c:pt>
                <c:pt idx="8">
                  <c:v>0.76047050000000005</c:v>
                </c:pt>
                <c:pt idx="9">
                  <c:v>0</c:v>
                </c:pt>
                <c:pt idx="10">
                  <c:v>3.2945220000000002</c:v>
                </c:pt>
                <c:pt idx="11">
                  <c:v>7.24486176</c:v>
                </c:pt>
                <c:pt idx="12">
                  <c:v>14.09593166</c:v>
                </c:pt>
                <c:pt idx="13">
                  <c:v>6.9275726399999993</c:v>
                </c:pt>
                <c:pt idx="14">
                  <c:v>0.45058233000000003</c:v>
                </c:pt>
                <c:pt idx="15">
                  <c:v>6.5621740000000012E-2</c:v>
                </c:pt>
                <c:pt idx="16">
                  <c:v>3.27187458</c:v>
                </c:pt>
                <c:pt idx="17">
                  <c:v>5.7369068800000003</c:v>
                </c:pt>
                <c:pt idx="18">
                  <c:v>1.116584</c:v>
                </c:pt>
                <c:pt idx="19">
                  <c:v>1.7867999999999998E-2</c:v>
                </c:pt>
                <c:pt idx="20">
                  <c:v>1.012352E-2</c:v>
                </c:pt>
                <c:pt idx="21">
                  <c:v>2.1740000000000002E-3</c:v>
                </c:pt>
                <c:pt idx="22">
                  <c:v>0.29331561</c:v>
                </c:pt>
                <c:pt idx="23">
                  <c:v>1.1705973999999999</c:v>
                </c:pt>
                <c:pt idx="24">
                  <c:v>0.35988312</c:v>
                </c:pt>
                <c:pt idx="25">
                  <c:v>0.28879899999999997</c:v>
                </c:pt>
                <c:pt idx="26">
                  <c:v>0.35840278000000003</c:v>
                </c:pt>
                <c:pt idx="27">
                  <c:v>5.4527427599999996</c:v>
                </c:pt>
                <c:pt idx="28">
                  <c:v>26.764703010000002</c:v>
                </c:pt>
                <c:pt idx="29">
                  <c:v>2.8278337999999996</c:v>
                </c:pt>
                <c:pt idx="30">
                  <c:v>0</c:v>
                </c:pt>
                <c:pt idx="31">
                  <c:v>118.49670272</c:v>
                </c:pt>
                <c:pt idx="32">
                  <c:v>1.3357533400000001</c:v>
                </c:pt>
                <c:pt idx="33">
                  <c:v>0.39279150000000002</c:v>
                </c:pt>
                <c:pt idx="34">
                  <c:v>3.6225652999999998</c:v>
                </c:pt>
                <c:pt idx="35">
                  <c:v>17.02924252</c:v>
                </c:pt>
                <c:pt idx="36">
                  <c:v>1.7750000000000001E-3</c:v>
                </c:pt>
                <c:pt idx="37">
                  <c:v>7.9496075199999998</c:v>
                </c:pt>
                <c:pt idx="38">
                  <c:v>10.724959199999999</c:v>
                </c:pt>
              </c:numCache>
            </c:numRef>
          </c:val>
          <c:extLst>
            <c:ext xmlns:c16="http://schemas.microsoft.com/office/drawing/2014/chart" uri="{C3380CC4-5D6E-409C-BE32-E72D297353CC}">
              <c16:uniqueId val="{00000005-D3B3-4A76-BBDA-5001A06CF7E2}"/>
            </c:ext>
          </c:extLst>
        </c:ser>
        <c:ser>
          <c:idx val="5"/>
          <c:order val="5"/>
          <c:tx>
            <c:strRef>
              <c:f>'Grafica AA'!$T$1</c:f>
              <c:strCache>
                <c:ptCount val="1"/>
                <c:pt idx="0">
                  <c:v>Suma de 2019</c:v>
                </c:pt>
              </c:strCache>
            </c:strRef>
          </c:tx>
          <c:spPr>
            <a:solidFill>
              <a:schemeClr val="accent6"/>
            </a:solidFill>
            <a:ln>
              <a:noFill/>
            </a:ln>
            <a:effectLst/>
          </c:spPr>
          <c:invertIfNegative val="0"/>
          <c:cat>
            <c:strRef>
              <c:f>'Grafica AA'!$N$2:$N$41</c:f>
              <c:strCache>
                <c:ptCount val="39"/>
                <c:pt idx="0">
                  <c:v>AMB</c:v>
                </c:pt>
                <c:pt idx="1">
                  <c:v>AMVA</c:v>
                </c:pt>
                <c:pt idx="2">
                  <c:v>ANLA</c:v>
                </c:pt>
                <c:pt idx="3">
                  <c:v>CAM</c:v>
                </c:pt>
                <c:pt idx="4">
                  <c:v>CAR</c:v>
                </c:pt>
                <c:pt idx="5">
                  <c:v>CARDER</c:v>
                </c:pt>
                <c:pt idx="6">
                  <c:v>CARDIQUE</c:v>
                </c:pt>
                <c:pt idx="7">
                  <c:v>CARSUCRE</c:v>
                </c:pt>
                <c:pt idx="8">
                  <c:v>CAS</c:v>
                </c:pt>
                <c:pt idx="9">
                  <c:v>CDA</c:v>
                </c:pt>
                <c:pt idx="10">
                  <c:v>CDMB</c:v>
                </c:pt>
                <c:pt idx="11">
                  <c:v>CORANTIOQUIA</c:v>
                </c:pt>
                <c:pt idx="12">
                  <c:v>CORMACARENA</c:v>
                </c:pt>
                <c:pt idx="13">
                  <c:v>CORNARE</c:v>
                </c:pt>
                <c:pt idx="14">
                  <c:v>CORPAMAG</c:v>
                </c:pt>
                <c:pt idx="15">
                  <c:v>CORPOAMAZONIA</c:v>
                </c:pt>
                <c:pt idx="16">
                  <c:v>CORPOBOYACA</c:v>
                </c:pt>
                <c:pt idx="17">
                  <c:v>CORPOCALDAS</c:v>
                </c:pt>
                <c:pt idx="18">
                  <c:v>CORPOCESAR </c:v>
                </c:pt>
                <c:pt idx="19">
                  <c:v>CORPOCHIVOR</c:v>
                </c:pt>
                <c:pt idx="20">
                  <c:v>CORPOGUAJIRA</c:v>
                </c:pt>
                <c:pt idx="21">
                  <c:v>CORPOGUAVIO</c:v>
                </c:pt>
                <c:pt idx="22">
                  <c:v>CORPONARIÑO</c:v>
                </c:pt>
                <c:pt idx="23">
                  <c:v>CORPONOR</c:v>
                </c:pt>
                <c:pt idx="24">
                  <c:v>CORPORINOQUIA</c:v>
                </c:pt>
                <c:pt idx="25">
                  <c:v>CORPOURABA</c:v>
                </c:pt>
                <c:pt idx="26">
                  <c:v>CORTOLIMA</c:v>
                </c:pt>
                <c:pt idx="27">
                  <c:v>CRA</c:v>
                </c:pt>
                <c:pt idx="28">
                  <c:v>CRC</c:v>
                </c:pt>
                <c:pt idx="29">
                  <c:v>CRQ</c:v>
                </c:pt>
                <c:pt idx="30">
                  <c:v>CSB</c:v>
                </c:pt>
                <c:pt idx="31">
                  <c:v>CVC</c:v>
                </c:pt>
                <c:pt idx="32">
                  <c:v>CVS</c:v>
                </c:pt>
                <c:pt idx="33">
                  <c:v>DADSA</c:v>
                </c:pt>
                <c:pt idx="34">
                  <c:v>DAGMA</c:v>
                </c:pt>
                <c:pt idx="35">
                  <c:v>EPA BARRANQUILLA</c:v>
                </c:pt>
                <c:pt idx="36">
                  <c:v>EPA BUENAVENTURA</c:v>
                </c:pt>
                <c:pt idx="37">
                  <c:v>EPA CARTAGENA</c:v>
                </c:pt>
                <c:pt idx="38">
                  <c:v>SDA</c:v>
                </c:pt>
              </c:strCache>
            </c:strRef>
          </c:cat>
          <c:val>
            <c:numRef>
              <c:f>'Grafica AA'!$T$2:$T$41</c:f>
              <c:numCache>
                <c:formatCode>General</c:formatCode>
                <c:ptCount val="39"/>
                <c:pt idx="0">
                  <c:v>4.248E-3</c:v>
                </c:pt>
                <c:pt idx="1">
                  <c:v>47.681992380000004</c:v>
                </c:pt>
                <c:pt idx="2">
                  <c:v>23.78681052</c:v>
                </c:pt>
                <c:pt idx="3">
                  <c:v>0.59922589999999998</c:v>
                </c:pt>
                <c:pt idx="4">
                  <c:v>23.415398030000002</c:v>
                </c:pt>
                <c:pt idx="5">
                  <c:v>10.422605949999999</c:v>
                </c:pt>
                <c:pt idx="6">
                  <c:v>1.305328</c:v>
                </c:pt>
                <c:pt idx="7">
                  <c:v>0.122972</c:v>
                </c:pt>
                <c:pt idx="8">
                  <c:v>0.49603507000000002</c:v>
                </c:pt>
                <c:pt idx="9">
                  <c:v>1.7600000000000001E-5</c:v>
                </c:pt>
                <c:pt idx="10">
                  <c:v>7.442710000000001E-2</c:v>
                </c:pt>
                <c:pt idx="11">
                  <c:v>8.2506696799999997</c:v>
                </c:pt>
                <c:pt idx="12">
                  <c:v>1.8830736299999999</c:v>
                </c:pt>
                <c:pt idx="13">
                  <c:v>5.5389768300000002</c:v>
                </c:pt>
                <c:pt idx="14">
                  <c:v>1.0614523600000001</c:v>
                </c:pt>
                <c:pt idx="15">
                  <c:v>1.3405988200000001</c:v>
                </c:pt>
                <c:pt idx="16">
                  <c:v>3.7085680999999999</c:v>
                </c:pt>
                <c:pt idx="17">
                  <c:v>5.2231129200000002</c:v>
                </c:pt>
                <c:pt idx="18">
                  <c:v>0.72395600000000004</c:v>
                </c:pt>
                <c:pt idx="19">
                  <c:v>1.7592E-2</c:v>
                </c:pt>
                <c:pt idx="20">
                  <c:v>6.8398749999999994E-2</c:v>
                </c:pt>
                <c:pt idx="21">
                  <c:v>7.3010000000000002E-3</c:v>
                </c:pt>
                <c:pt idx="22">
                  <c:v>0.22276807999999998</c:v>
                </c:pt>
                <c:pt idx="23">
                  <c:v>0.80075530000000006</c:v>
                </c:pt>
                <c:pt idx="24">
                  <c:v>0.84969079000000003</c:v>
                </c:pt>
                <c:pt idx="25">
                  <c:v>0.21678600000000001</c:v>
                </c:pt>
                <c:pt idx="26">
                  <c:v>0.68492587999999999</c:v>
                </c:pt>
                <c:pt idx="27">
                  <c:v>2.7563096099999997</c:v>
                </c:pt>
                <c:pt idx="28">
                  <c:v>23.019554039999999</c:v>
                </c:pt>
                <c:pt idx="29">
                  <c:v>4.30968895</c:v>
                </c:pt>
                <c:pt idx="30">
                  <c:v>0</c:v>
                </c:pt>
                <c:pt idx="31">
                  <c:v>117.18830176</c:v>
                </c:pt>
                <c:pt idx="32">
                  <c:v>0.48195395000000002</c:v>
                </c:pt>
                <c:pt idx="33">
                  <c:v>6.5806500000000004E-2</c:v>
                </c:pt>
                <c:pt idx="34">
                  <c:v>3.4873292500000002</c:v>
                </c:pt>
                <c:pt idx="35">
                  <c:v>15.0425793</c:v>
                </c:pt>
                <c:pt idx="36">
                  <c:v>1.1299999999999999E-3</c:v>
                </c:pt>
                <c:pt idx="37">
                  <c:v>7.6218079999999997</c:v>
                </c:pt>
                <c:pt idx="38">
                  <c:v>8.3640004999999995</c:v>
                </c:pt>
              </c:numCache>
            </c:numRef>
          </c:val>
          <c:extLst>
            <c:ext xmlns:c16="http://schemas.microsoft.com/office/drawing/2014/chart" uri="{C3380CC4-5D6E-409C-BE32-E72D297353CC}">
              <c16:uniqueId val="{00000006-D3B3-4A76-BBDA-5001A06CF7E2}"/>
            </c:ext>
          </c:extLst>
        </c:ser>
        <c:ser>
          <c:idx val="6"/>
          <c:order val="6"/>
          <c:tx>
            <c:strRef>
              <c:f>'Grafica AA'!$U$1</c:f>
              <c:strCache>
                <c:ptCount val="1"/>
                <c:pt idx="0">
                  <c:v>Suma de 2020</c:v>
                </c:pt>
              </c:strCache>
            </c:strRef>
          </c:tx>
          <c:spPr>
            <a:solidFill>
              <a:schemeClr val="accent1">
                <a:lumMod val="60000"/>
              </a:schemeClr>
            </a:solidFill>
            <a:ln>
              <a:noFill/>
            </a:ln>
            <a:effectLst/>
          </c:spPr>
          <c:invertIfNegative val="0"/>
          <c:cat>
            <c:strRef>
              <c:f>'Grafica AA'!$N$2:$N$41</c:f>
              <c:strCache>
                <c:ptCount val="39"/>
                <c:pt idx="0">
                  <c:v>AMB</c:v>
                </c:pt>
                <c:pt idx="1">
                  <c:v>AMVA</c:v>
                </c:pt>
                <c:pt idx="2">
                  <c:v>ANLA</c:v>
                </c:pt>
                <c:pt idx="3">
                  <c:v>CAM</c:v>
                </c:pt>
                <c:pt idx="4">
                  <c:v>CAR</c:v>
                </c:pt>
                <c:pt idx="5">
                  <c:v>CARDER</c:v>
                </c:pt>
                <c:pt idx="6">
                  <c:v>CARDIQUE</c:v>
                </c:pt>
                <c:pt idx="7">
                  <c:v>CARSUCRE</c:v>
                </c:pt>
                <c:pt idx="8">
                  <c:v>CAS</c:v>
                </c:pt>
                <c:pt idx="9">
                  <c:v>CDA</c:v>
                </c:pt>
                <c:pt idx="10">
                  <c:v>CDMB</c:v>
                </c:pt>
                <c:pt idx="11">
                  <c:v>CORANTIOQUIA</c:v>
                </c:pt>
                <c:pt idx="12">
                  <c:v>CORMACARENA</c:v>
                </c:pt>
                <c:pt idx="13">
                  <c:v>CORNARE</c:v>
                </c:pt>
                <c:pt idx="14">
                  <c:v>CORPAMAG</c:v>
                </c:pt>
                <c:pt idx="15">
                  <c:v>CORPOAMAZONIA</c:v>
                </c:pt>
                <c:pt idx="16">
                  <c:v>CORPOBOYACA</c:v>
                </c:pt>
                <c:pt idx="17">
                  <c:v>CORPOCALDAS</c:v>
                </c:pt>
                <c:pt idx="18">
                  <c:v>CORPOCESAR </c:v>
                </c:pt>
                <c:pt idx="19">
                  <c:v>CORPOCHIVOR</c:v>
                </c:pt>
                <c:pt idx="20">
                  <c:v>CORPOGUAJIRA</c:v>
                </c:pt>
                <c:pt idx="21">
                  <c:v>CORPOGUAVIO</c:v>
                </c:pt>
                <c:pt idx="22">
                  <c:v>CORPONARIÑO</c:v>
                </c:pt>
                <c:pt idx="23">
                  <c:v>CORPONOR</c:v>
                </c:pt>
                <c:pt idx="24">
                  <c:v>CORPORINOQUIA</c:v>
                </c:pt>
                <c:pt idx="25">
                  <c:v>CORPOURABA</c:v>
                </c:pt>
                <c:pt idx="26">
                  <c:v>CORTOLIMA</c:v>
                </c:pt>
                <c:pt idx="27">
                  <c:v>CRA</c:v>
                </c:pt>
                <c:pt idx="28">
                  <c:v>CRC</c:v>
                </c:pt>
                <c:pt idx="29">
                  <c:v>CRQ</c:v>
                </c:pt>
                <c:pt idx="30">
                  <c:v>CSB</c:v>
                </c:pt>
                <c:pt idx="31">
                  <c:v>CVC</c:v>
                </c:pt>
                <c:pt idx="32">
                  <c:v>CVS</c:v>
                </c:pt>
                <c:pt idx="33">
                  <c:v>DADSA</c:v>
                </c:pt>
                <c:pt idx="34">
                  <c:v>DAGMA</c:v>
                </c:pt>
                <c:pt idx="35">
                  <c:v>EPA BARRANQUILLA</c:v>
                </c:pt>
                <c:pt idx="36">
                  <c:v>EPA BUENAVENTURA</c:v>
                </c:pt>
                <c:pt idx="37">
                  <c:v>EPA CARTAGENA</c:v>
                </c:pt>
                <c:pt idx="38">
                  <c:v>SDA</c:v>
                </c:pt>
              </c:strCache>
            </c:strRef>
          </c:cat>
          <c:val>
            <c:numRef>
              <c:f>'Grafica AA'!$U$2:$U$41</c:f>
              <c:numCache>
                <c:formatCode>General</c:formatCode>
                <c:ptCount val="39"/>
                <c:pt idx="0">
                  <c:v>3.679E-3</c:v>
                </c:pt>
                <c:pt idx="1">
                  <c:v>39.953594299999999</c:v>
                </c:pt>
                <c:pt idx="2">
                  <c:v>7.9160298499999993</c:v>
                </c:pt>
                <c:pt idx="3">
                  <c:v>0.6014661899999999</c:v>
                </c:pt>
                <c:pt idx="4">
                  <c:v>35.95025777</c:v>
                </c:pt>
                <c:pt idx="5">
                  <c:v>9.3983170500000011</c:v>
                </c:pt>
                <c:pt idx="6">
                  <c:v>1.1730400000000001</c:v>
                </c:pt>
                <c:pt idx="7">
                  <c:v>0.28402300000000003</c:v>
                </c:pt>
                <c:pt idx="8">
                  <c:v>0.74242200000000003</c:v>
                </c:pt>
                <c:pt idx="9">
                  <c:v>1.5E-6</c:v>
                </c:pt>
                <c:pt idx="10">
                  <c:v>0.46349984000000005</c:v>
                </c:pt>
                <c:pt idx="11">
                  <c:v>3.8914267300000001</c:v>
                </c:pt>
                <c:pt idx="12">
                  <c:v>3.82309425</c:v>
                </c:pt>
                <c:pt idx="13">
                  <c:v>2.75529431</c:v>
                </c:pt>
                <c:pt idx="14">
                  <c:v>1.0349482400000001</c:v>
                </c:pt>
                <c:pt idx="15">
                  <c:v>0.108928</c:v>
                </c:pt>
                <c:pt idx="16">
                  <c:v>3.5576408900000001</c:v>
                </c:pt>
                <c:pt idx="17">
                  <c:v>5.3137390899999994</c:v>
                </c:pt>
                <c:pt idx="18">
                  <c:v>1.6933681599999999</c:v>
                </c:pt>
                <c:pt idx="19">
                  <c:v>0.41147699999999998</c:v>
                </c:pt>
                <c:pt idx="20">
                  <c:v>5.6893300000000003E-3</c:v>
                </c:pt>
                <c:pt idx="21">
                  <c:v>1.3801000000000001E-2</c:v>
                </c:pt>
                <c:pt idx="22">
                  <c:v>3.0600980799999999</c:v>
                </c:pt>
                <c:pt idx="23">
                  <c:v>0.43293549999999997</c:v>
                </c:pt>
                <c:pt idx="24">
                  <c:v>0.94205762000000004</c:v>
                </c:pt>
                <c:pt idx="25">
                  <c:v>0.38893720000000004</c:v>
                </c:pt>
                <c:pt idx="26">
                  <c:v>0.65119507999999993</c:v>
                </c:pt>
                <c:pt idx="27">
                  <c:v>1.9021785800000002</c:v>
                </c:pt>
                <c:pt idx="28">
                  <c:v>21.935587079999998</c:v>
                </c:pt>
                <c:pt idx="29">
                  <c:v>4.6696045000000002</c:v>
                </c:pt>
                <c:pt idx="30">
                  <c:v>0.20973700000000001</c:v>
                </c:pt>
                <c:pt idx="31">
                  <c:v>91.974720619999999</c:v>
                </c:pt>
                <c:pt idx="32">
                  <c:v>0.60247568000000007</c:v>
                </c:pt>
                <c:pt idx="33">
                  <c:v>4.6587969999999999E-2</c:v>
                </c:pt>
                <c:pt idx="34">
                  <c:v>3.6045515499999996</c:v>
                </c:pt>
                <c:pt idx="35">
                  <c:v>16.736721249999999</c:v>
                </c:pt>
                <c:pt idx="36">
                  <c:v>1.598E-3</c:v>
                </c:pt>
                <c:pt idx="37">
                  <c:v>7.6347480000000001</c:v>
                </c:pt>
                <c:pt idx="38">
                  <c:v>8.9305166099999997</c:v>
                </c:pt>
              </c:numCache>
            </c:numRef>
          </c:val>
          <c:extLst>
            <c:ext xmlns:c16="http://schemas.microsoft.com/office/drawing/2014/chart" uri="{C3380CC4-5D6E-409C-BE32-E72D297353CC}">
              <c16:uniqueId val="{00000007-D3B3-4A76-BBDA-5001A06CF7E2}"/>
            </c:ext>
          </c:extLst>
        </c:ser>
        <c:ser>
          <c:idx val="7"/>
          <c:order val="7"/>
          <c:tx>
            <c:strRef>
              <c:f>'Grafica AA'!$V$1</c:f>
              <c:strCache>
                <c:ptCount val="1"/>
                <c:pt idx="0">
                  <c:v>Suma de 2021</c:v>
                </c:pt>
              </c:strCache>
            </c:strRef>
          </c:tx>
          <c:spPr>
            <a:solidFill>
              <a:schemeClr val="accent2">
                <a:lumMod val="60000"/>
              </a:schemeClr>
            </a:solidFill>
            <a:ln>
              <a:noFill/>
            </a:ln>
            <a:effectLst/>
          </c:spPr>
          <c:invertIfNegative val="0"/>
          <c:cat>
            <c:strRef>
              <c:f>'Grafica AA'!$N$2:$N$41</c:f>
              <c:strCache>
                <c:ptCount val="39"/>
                <c:pt idx="0">
                  <c:v>AMB</c:v>
                </c:pt>
                <c:pt idx="1">
                  <c:v>AMVA</c:v>
                </c:pt>
                <c:pt idx="2">
                  <c:v>ANLA</c:v>
                </c:pt>
                <c:pt idx="3">
                  <c:v>CAM</c:v>
                </c:pt>
                <c:pt idx="4">
                  <c:v>CAR</c:v>
                </c:pt>
                <c:pt idx="5">
                  <c:v>CARDER</c:v>
                </c:pt>
                <c:pt idx="6">
                  <c:v>CARDIQUE</c:v>
                </c:pt>
                <c:pt idx="7">
                  <c:v>CARSUCRE</c:v>
                </c:pt>
                <c:pt idx="8">
                  <c:v>CAS</c:v>
                </c:pt>
                <c:pt idx="9">
                  <c:v>CDA</c:v>
                </c:pt>
                <c:pt idx="10">
                  <c:v>CDMB</c:v>
                </c:pt>
                <c:pt idx="11">
                  <c:v>CORANTIOQUIA</c:v>
                </c:pt>
                <c:pt idx="12">
                  <c:v>CORMACARENA</c:v>
                </c:pt>
                <c:pt idx="13">
                  <c:v>CORNARE</c:v>
                </c:pt>
                <c:pt idx="14">
                  <c:v>CORPAMAG</c:v>
                </c:pt>
                <c:pt idx="15">
                  <c:v>CORPOAMAZONIA</c:v>
                </c:pt>
                <c:pt idx="16">
                  <c:v>CORPOBOYACA</c:v>
                </c:pt>
                <c:pt idx="17">
                  <c:v>CORPOCALDAS</c:v>
                </c:pt>
                <c:pt idx="18">
                  <c:v>CORPOCESAR </c:v>
                </c:pt>
                <c:pt idx="19">
                  <c:v>CORPOCHIVOR</c:v>
                </c:pt>
                <c:pt idx="20">
                  <c:v>CORPOGUAJIRA</c:v>
                </c:pt>
                <c:pt idx="21">
                  <c:v>CORPOGUAVIO</c:v>
                </c:pt>
                <c:pt idx="22">
                  <c:v>CORPONARIÑO</c:v>
                </c:pt>
                <c:pt idx="23">
                  <c:v>CORPONOR</c:v>
                </c:pt>
                <c:pt idx="24">
                  <c:v>CORPORINOQUIA</c:v>
                </c:pt>
                <c:pt idx="25">
                  <c:v>CORPOURABA</c:v>
                </c:pt>
                <c:pt idx="26">
                  <c:v>CORTOLIMA</c:v>
                </c:pt>
                <c:pt idx="27">
                  <c:v>CRA</c:v>
                </c:pt>
                <c:pt idx="28">
                  <c:v>CRC</c:v>
                </c:pt>
                <c:pt idx="29">
                  <c:v>CRQ</c:v>
                </c:pt>
                <c:pt idx="30">
                  <c:v>CSB</c:v>
                </c:pt>
                <c:pt idx="31">
                  <c:v>CVC</c:v>
                </c:pt>
                <c:pt idx="32">
                  <c:v>CVS</c:v>
                </c:pt>
                <c:pt idx="33">
                  <c:v>DADSA</c:v>
                </c:pt>
                <c:pt idx="34">
                  <c:v>DAGMA</c:v>
                </c:pt>
                <c:pt idx="35">
                  <c:v>EPA BARRANQUILLA</c:v>
                </c:pt>
                <c:pt idx="36">
                  <c:v>EPA BUENAVENTURA</c:v>
                </c:pt>
                <c:pt idx="37">
                  <c:v>EPA CARTAGENA</c:v>
                </c:pt>
                <c:pt idx="38">
                  <c:v>SDA</c:v>
                </c:pt>
              </c:strCache>
            </c:strRef>
          </c:cat>
          <c:val>
            <c:numRef>
              <c:f>'Grafica AA'!$V$2:$V$41</c:f>
              <c:numCache>
                <c:formatCode>General</c:formatCode>
                <c:ptCount val="39"/>
                <c:pt idx="0">
                  <c:v>0</c:v>
                </c:pt>
                <c:pt idx="1">
                  <c:v>25.68</c:v>
                </c:pt>
                <c:pt idx="2">
                  <c:v>7.74</c:v>
                </c:pt>
                <c:pt idx="3">
                  <c:v>0.67</c:v>
                </c:pt>
                <c:pt idx="4">
                  <c:v>34.19</c:v>
                </c:pt>
                <c:pt idx="5">
                  <c:v>4.6500000000000004</c:v>
                </c:pt>
                <c:pt idx="6">
                  <c:v>0.27</c:v>
                </c:pt>
                <c:pt idx="7">
                  <c:v>0.34</c:v>
                </c:pt>
                <c:pt idx="8">
                  <c:v>0.95</c:v>
                </c:pt>
                <c:pt idx="9">
                  <c:v>1.6000000000000001E-6</c:v>
                </c:pt>
                <c:pt idx="10">
                  <c:v>3</c:v>
                </c:pt>
                <c:pt idx="11">
                  <c:v>8.14</c:v>
                </c:pt>
                <c:pt idx="12">
                  <c:v>41.77</c:v>
                </c:pt>
                <c:pt idx="13">
                  <c:v>3.18</c:v>
                </c:pt>
                <c:pt idx="14">
                  <c:v>1.0900000000000001</c:v>
                </c:pt>
                <c:pt idx="15">
                  <c:v>0.35</c:v>
                </c:pt>
                <c:pt idx="16">
                  <c:v>3.45</c:v>
                </c:pt>
                <c:pt idx="17">
                  <c:v>4.7699999999999996</c:v>
                </c:pt>
                <c:pt idx="18">
                  <c:v>1.9</c:v>
                </c:pt>
                <c:pt idx="19">
                  <c:v>0.01</c:v>
                </c:pt>
                <c:pt idx="20">
                  <c:v>1.1299999999999999E-3</c:v>
                </c:pt>
                <c:pt idx="21">
                  <c:v>0.01</c:v>
                </c:pt>
                <c:pt idx="22">
                  <c:v>0.17</c:v>
                </c:pt>
                <c:pt idx="23">
                  <c:v>0.5</c:v>
                </c:pt>
                <c:pt idx="24">
                  <c:v>16.38</c:v>
                </c:pt>
                <c:pt idx="25">
                  <c:v>0.18</c:v>
                </c:pt>
                <c:pt idx="26">
                  <c:v>0.96</c:v>
                </c:pt>
                <c:pt idx="27">
                  <c:v>1.61</c:v>
                </c:pt>
                <c:pt idx="28">
                  <c:v>21.77</c:v>
                </c:pt>
                <c:pt idx="29">
                  <c:v>1.46</c:v>
                </c:pt>
                <c:pt idx="30">
                  <c:v>1.5100000000000001E-3</c:v>
                </c:pt>
                <c:pt idx="31">
                  <c:v>113.91</c:v>
                </c:pt>
                <c:pt idx="32">
                  <c:v>0.27</c:v>
                </c:pt>
                <c:pt idx="33">
                  <c:v>0.06</c:v>
                </c:pt>
                <c:pt idx="34">
                  <c:v>3.48</c:v>
                </c:pt>
                <c:pt idx="35">
                  <c:v>17.54</c:v>
                </c:pt>
                <c:pt idx="36">
                  <c:v>1.16E-3</c:v>
                </c:pt>
                <c:pt idx="37">
                  <c:v>8.44</c:v>
                </c:pt>
                <c:pt idx="38">
                  <c:v>10.91</c:v>
                </c:pt>
              </c:numCache>
            </c:numRef>
          </c:val>
          <c:extLst>
            <c:ext xmlns:c16="http://schemas.microsoft.com/office/drawing/2014/chart" uri="{C3380CC4-5D6E-409C-BE32-E72D297353CC}">
              <c16:uniqueId val="{00000008-D3B3-4A76-BBDA-5001A06CF7E2}"/>
            </c:ext>
          </c:extLst>
        </c:ser>
        <c:ser>
          <c:idx val="8"/>
          <c:order val="8"/>
          <c:tx>
            <c:strRef>
              <c:f>'Grafica AA'!$W$1</c:f>
              <c:strCache>
                <c:ptCount val="1"/>
                <c:pt idx="0">
                  <c:v>Suma de 2022</c:v>
                </c:pt>
              </c:strCache>
            </c:strRef>
          </c:tx>
          <c:spPr>
            <a:solidFill>
              <a:schemeClr val="accent3">
                <a:lumMod val="60000"/>
              </a:schemeClr>
            </a:solidFill>
            <a:ln>
              <a:noFill/>
            </a:ln>
            <a:effectLst/>
          </c:spPr>
          <c:invertIfNegative val="0"/>
          <c:cat>
            <c:strRef>
              <c:f>'Grafica AA'!$N$2:$N$41</c:f>
              <c:strCache>
                <c:ptCount val="39"/>
                <c:pt idx="0">
                  <c:v>AMB</c:v>
                </c:pt>
                <c:pt idx="1">
                  <c:v>AMVA</c:v>
                </c:pt>
                <c:pt idx="2">
                  <c:v>ANLA</c:v>
                </c:pt>
                <c:pt idx="3">
                  <c:v>CAM</c:v>
                </c:pt>
                <c:pt idx="4">
                  <c:v>CAR</c:v>
                </c:pt>
                <c:pt idx="5">
                  <c:v>CARDER</c:v>
                </c:pt>
                <c:pt idx="6">
                  <c:v>CARDIQUE</c:v>
                </c:pt>
                <c:pt idx="7">
                  <c:v>CARSUCRE</c:v>
                </c:pt>
                <c:pt idx="8">
                  <c:v>CAS</c:v>
                </c:pt>
                <c:pt idx="9">
                  <c:v>CDA</c:v>
                </c:pt>
                <c:pt idx="10">
                  <c:v>CDMB</c:v>
                </c:pt>
                <c:pt idx="11">
                  <c:v>CORANTIOQUIA</c:v>
                </c:pt>
                <c:pt idx="12">
                  <c:v>CORMACARENA</c:v>
                </c:pt>
                <c:pt idx="13">
                  <c:v>CORNARE</c:v>
                </c:pt>
                <c:pt idx="14">
                  <c:v>CORPAMAG</c:v>
                </c:pt>
                <c:pt idx="15">
                  <c:v>CORPOAMAZONIA</c:v>
                </c:pt>
                <c:pt idx="16">
                  <c:v>CORPOBOYACA</c:v>
                </c:pt>
                <c:pt idx="17">
                  <c:v>CORPOCALDAS</c:v>
                </c:pt>
                <c:pt idx="18">
                  <c:v>CORPOCESAR </c:v>
                </c:pt>
                <c:pt idx="19">
                  <c:v>CORPOCHIVOR</c:v>
                </c:pt>
                <c:pt idx="20">
                  <c:v>CORPOGUAJIRA</c:v>
                </c:pt>
                <c:pt idx="21">
                  <c:v>CORPOGUAVIO</c:v>
                </c:pt>
                <c:pt idx="22">
                  <c:v>CORPONARIÑO</c:v>
                </c:pt>
                <c:pt idx="23">
                  <c:v>CORPONOR</c:v>
                </c:pt>
                <c:pt idx="24">
                  <c:v>CORPORINOQUIA</c:v>
                </c:pt>
                <c:pt idx="25">
                  <c:v>CORPOURABA</c:v>
                </c:pt>
                <c:pt idx="26">
                  <c:v>CORTOLIMA</c:v>
                </c:pt>
                <c:pt idx="27">
                  <c:v>CRA</c:v>
                </c:pt>
                <c:pt idx="28">
                  <c:v>CRC</c:v>
                </c:pt>
                <c:pt idx="29">
                  <c:v>CRQ</c:v>
                </c:pt>
                <c:pt idx="30">
                  <c:v>CSB</c:v>
                </c:pt>
                <c:pt idx="31">
                  <c:v>CVC</c:v>
                </c:pt>
                <c:pt idx="32">
                  <c:v>CVS</c:v>
                </c:pt>
                <c:pt idx="33">
                  <c:v>DADSA</c:v>
                </c:pt>
                <c:pt idx="34">
                  <c:v>DAGMA</c:v>
                </c:pt>
                <c:pt idx="35">
                  <c:v>EPA BARRANQUILLA</c:v>
                </c:pt>
                <c:pt idx="36">
                  <c:v>EPA BUENAVENTURA</c:v>
                </c:pt>
                <c:pt idx="37">
                  <c:v>EPA CARTAGENA</c:v>
                </c:pt>
                <c:pt idx="38">
                  <c:v>SDA</c:v>
                </c:pt>
              </c:strCache>
            </c:strRef>
          </c:cat>
          <c:val>
            <c:numRef>
              <c:f>'Grafica AA'!$W$2:$W$41</c:f>
              <c:numCache>
                <c:formatCode>General</c:formatCode>
                <c:ptCount val="39"/>
                <c:pt idx="0">
                  <c:v>0</c:v>
                </c:pt>
                <c:pt idx="1">
                  <c:v>72.828277989999989</c:v>
                </c:pt>
                <c:pt idx="2">
                  <c:v>0.66464621999999995</c:v>
                </c:pt>
                <c:pt idx="3">
                  <c:v>1.17056914</c:v>
                </c:pt>
                <c:pt idx="4">
                  <c:v>30.512268379999998</c:v>
                </c:pt>
                <c:pt idx="5">
                  <c:v>9.364497609999999</c:v>
                </c:pt>
                <c:pt idx="6">
                  <c:v>0.26889099999999999</c:v>
                </c:pt>
                <c:pt idx="7">
                  <c:v>0.24792500000000001</c:v>
                </c:pt>
                <c:pt idx="8">
                  <c:v>22.14960378</c:v>
                </c:pt>
                <c:pt idx="9">
                  <c:v>0</c:v>
                </c:pt>
                <c:pt idx="10">
                  <c:v>3.9712957200000001</c:v>
                </c:pt>
                <c:pt idx="11">
                  <c:v>23.132149340000002</c:v>
                </c:pt>
                <c:pt idx="12">
                  <c:v>1.5629803200000001</c:v>
                </c:pt>
                <c:pt idx="13">
                  <c:v>4.2395724800000005</c:v>
                </c:pt>
                <c:pt idx="14">
                  <c:v>1.243749</c:v>
                </c:pt>
                <c:pt idx="15">
                  <c:v>0.11083589000000001</c:v>
                </c:pt>
                <c:pt idx="16">
                  <c:v>4.7486403399999997</c:v>
                </c:pt>
                <c:pt idx="17">
                  <c:v>4.20527652</c:v>
                </c:pt>
                <c:pt idx="18">
                  <c:v>1.8412839999999999</c:v>
                </c:pt>
                <c:pt idx="19">
                  <c:v>1.4786000000000001E-2</c:v>
                </c:pt>
                <c:pt idx="20">
                  <c:v>1.5293930000000001E-2</c:v>
                </c:pt>
                <c:pt idx="21">
                  <c:v>2.0514000000000001E-2</c:v>
                </c:pt>
                <c:pt idx="22">
                  <c:v>1.3139700300000001</c:v>
                </c:pt>
                <c:pt idx="23">
                  <c:v>0.60669499999999998</c:v>
                </c:pt>
                <c:pt idx="24">
                  <c:v>0.78836211999999994</c:v>
                </c:pt>
                <c:pt idx="25">
                  <c:v>0.19141900000000001</c:v>
                </c:pt>
                <c:pt idx="26">
                  <c:v>0.55485810000000002</c:v>
                </c:pt>
                <c:pt idx="27">
                  <c:v>3.97820332</c:v>
                </c:pt>
                <c:pt idx="28">
                  <c:v>22.061715410000001</c:v>
                </c:pt>
                <c:pt idx="29">
                  <c:v>0.96090031000000009</c:v>
                </c:pt>
                <c:pt idx="30">
                  <c:v>8.8733000000000006E-2</c:v>
                </c:pt>
                <c:pt idx="31">
                  <c:v>143.54382006999998</c:v>
                </c:pt>
                <c:pt idx="32">
                  <c:v>0.47817609999999999</c:v>
                </c:pt>
                <c:pt idx="33">
                  <c:v>9.6465630000000011E-2</c:v>
                </c:pt>
                <c:pt idx="34">
                  <c:v>3.6542799700000002</c:v>
                </c:pt>
                <c:pt idx="35">
                  <c:v>14.966720159999999</c:v>
                </c:pt>
                <c:pt idx="36">
                  <c:v>7.45E-4</c:v>
                </c:pt>
                <c:pt idx="37">
                  <c:v>8.3095489000000011</c:v>
                </c:pt>
                <c:pt idx="38">
                  <c:v>10.30892733</c:v>
                </c:pt>
              </c:numCache>
            </c:numRef>
          </c:val>
          <c:extLst>
            <c:ext xmlns:c16="http://schemas.microsoft.com/office/drawing/2014/chart" uri="{C3380CC4-5D6E-409C-BE32-E72D297353CC}">
              <c16:uniqueId val="{00000009-D3B3-4A76-BBDA-5001A06CF7E2}"/>
            </c:ext>
          </c:extLst>
        </c:ser>
        <c:dLbls>
          <c:showLegendKey val="0"/>
          <c:showVal val="0"/>
          <c:showCatName val="0"/>
          <c:showSerName val="0"/>
          <c:showPercent val="0"/>
          <c:showBubbleSize val="0"/>
        </c:dLbls>
        <c:gapWidth val="219"/>
        <c:overlap val="-27"/>
        <c:axId val="893484480"/>
        <c:axId val="893481984"/>
      </c:barChart>
      <c:catAx>
        <c:axId val="89348448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Periodo de balance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93481984"/>
        <c:crosses val="autoZero"/>
        <c:auto val="1"/>
        <c:lblAlgn val="ctr"/>
        <c:lblOffset val="100"/>
        <c:noMultiLvlLbl val="0"/>
      </c:catAx>
      <c:valAx>
        <c:axId val="8934819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Volumen de agua (Millones de 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9348448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171450</xdr:colOff>
      <xdr:row>2</xdr:row>
      <xdr:rowOff>529004</xdr:rowOff>
    </xdr:from>
    <xdr:to>
      <xdr:col>2</xdr:col>
      <xdr:colOff>152400</xdr:colOff>
      <xdr:row>5</xdr:row>
      <xdr:rowOff>76200</xdr:rowOff>
    </xdr:to>
    <xdr:pic>
      <xdr:nvPicPr>
        <xdr:cNvPr id="4" name="Imagen 3">
          <a:extLst>
            <a:ext uri="{FF2B5EF4-FFF2-40B4-BE49-F238E27FC236}">
              <a16:creationId xmlns:a16="http://schemas.microsoft.com/office/drawing/2014/main" id="{29C9E155-A170-43BE-9A37-FFAF202A76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3450" y="910004"/>
          <a:ext cx="1200150" cy="5473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85725</xdr:colOff>
      <xdr:row>1</xdr:row>
      <xdr:rowOff>47625</xdr:rowOff>
    </xdr:from>
    <xdr:to>
      <xdr:col>2</xdr:col>
      <xdr:colOff>68107</xdr:colOff>
      <xdr:row>2</xdr:row>
      <xdr:rowOff>376681</xdr:rowOff>
    </xdr:to>
    <xdr:pic>
      <xdr:nvPicPr>
        <xdr:cNvPr id="5" name="Imagen 4">
          <a:extLst>
            <a:ext uri="{FF2B5EF4-FFF2-40B4-BE49-F238E27FC236}">
              <a16:creationId xmlns:a16="http://schemas.microsoft.com/office/drawing/2014/main" id="{641033DA-552B-4B9B-AE9B-E5A40001DE0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47725" y="238125"/>
          <a:ext cx="1201582" cy="519556"/>
        </a:xfrm>
        <a:prstGeom prst="rect">
          <a:avLst/>
        </a:prstGeom>
      </xdr:spPr>
    </xdr:pic>
    <xdr:clientData/>
  </xdr:twoCellAnchor>
  <xdr:twoCellAnchor editAs="oneCell">
    <xdr:from>
      <xdr:col>2</xdr:col>
      <xdr:colOff>4638676</xdr:colOff>
      <xdr:row>1</xdr:row>
      <xdr:rowOff>80554</xdr:rowOff>
    </xdr:from>
    <xdr:to>
      <xdr:col>4</xdr:col>
      <xdr:colOff>809</xdr:colOff>
      <xdr:row>2</xdr:row>
      <xdr:rowOff>487455</xdr:rowOff>
    </xdr:to>
    <xdr:pic>
      <xdr:nvPicPr>
        <xdr:cNvPr id="6" name="Imagen 5">
          <a:extLst>
            <a:ext uri="{FF2B5EF4-FFF2-40B4-BE49-F238E27FC236}">
              <a16:creationId xmlns:a16="http://schemas.microsoft.com/office/drawing/2014/main" id="{FEE7518B-C52F-4372-8C0B-8A814C19D3F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19876" y="271054"/>
          <a:ext cx="1372408" cy="597401"/>
        </a:xfrm>
        <a:prstGeom prst="rect">
          <a:avLst/>
        </a:prstGeom>
      </xdr:spPr>
    </xdr:pic>
    <xdr:clientData/>
  </xdr:twoCellAnchor>
  <xdr:twoCellAnchor editAs="oneCell">
    <xdr:from>
      <xdr:col>2</xdr:col>
      <xdr:colOff>4516670</xdr:colOff>
      <xdr:row>2</xdr:row>
      <xdr:rowOff>577765</xdr:rowOff>
    </xdr:from>
    <xdr:to>
      <xdr:col>3</xdr:col>
      <xdr:colOff>1302508</xdr:colOff>
      <xdr:row>5</xdr:row>
      <xdr:rowOff>111039</xdr:rowOff>
    </xdr:to>
    <xdr:pic>
      <xdr:nvPicPr>
        <xdr:cNvPr id="7" name="Imagen 6">
          <a:extLst>
            <a:ext uri="{FF2B5EF4-FFF2-40B4-BE49-F238E27FC236}">
              <a16:creationId xmlns:a16="http://schemas.microsoft.com/office/drawing/2014/main" id="{6C3C6631-91BE-46CA-9BD6-51D1E25305D9}"/>
            </a:ext>
          </a:extLst>
        </xdr:cNvPr>
        <xdr:cNvPicPr>
          <a:picLocks noChangeAspect="1"/>
        </xdr:cNvPicPr>
      </xdr:nvPicPr>
      <xdr:blipFill>
        <a:blip xmlns:r="http://schemas.openxmlformats.org/officeDocument/2006/relationships" r:embed="rId4"/>
        <a:stretch>
          <a:fillRect/>
        </a:stretch>
      </xdr:blipFill>
      <xdr:spPr>
        <a:xfrm>
          <a:off x="6497870" y="958765"/>
          <a:ext cx="1481663" cy="5333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0</xdr:row>
      <xdr:rowOff>744258</xdr:rowOff>
    </xdr:from>
    <xdr:to>
      <xdr:col>1</xdr:col>
      <xdr:colOff>1457325</xdr:colOff>
      <xdr:row>0</xdr:row>
      <xdr:rowOff>1400175</xdr:rowOff>
    </xdr:to>
    <xdr:pic>
      <xdr:nvPicPr>
        <xdr:cNvPr id="4" name="Imagen 3">
          <a:extLst>
            <a:ext uri="{FF2B5EF4-FFF2-40B4-BE49-F238E27FC236}">
              <a16:creationId xmlns:a16="http://schemas.microsoft.com/office/drawing/2014/main" id="{EF88C1ED-71BA-4297-9912-017091770D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744258"/>
          <a:ext cx="1438275" cy="655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438150</xdr:colOff>
      <xdr:row>0</xdr:row>
      <xdr:rowOff>123825</xdr:rowOff>
    </xdr:from>
    <xdr:to>
      <xdr:col>1</xdr:col>
      <xdr:colOff>1153957</xdr:colOff>
      <xdr:row>0</xdr:row>
      <xdr:rowOff>643381</xdr:rowOff>
    </xdr:to>
    <xdr:pic>
      <xdr:nvPicPr>
        <xdr:cNvPr id="6" name="Imagen 5">
          <a:extLst>
            <a:ext uri="{FF2B5EF4-FFF2-40B4-BE49-F238E27FC236}">
              <a16:creationId xmlns:a16="http://schemas.microsoft.com/office/drawing/2014/main" id="{B842F3BC-4AF6-4CD3-BA29-9F85087E485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8150" y="123825"/>
          <a:ext cx="1201582" cy="519556"/>
        </a:xfrm>
        <a:prstGeom prst="rect">
          <a:avLst/>
        </a:prstGeom>
      </xdr:spPr>
    </xdr:pic>
    <xdr:clientData/>
  </xdr:twoCellAnchor>
  <xdr:twoCellAnchor editAs="oneCell">
    <xdr:from>
      <xdr:col>3</xdr:col>
      <xdr:colOff>619126</xdr:colOff>
      <xdr:row>0</xdr:row>
      <xdr:rowOff>150928</xdr:rowOff>
    </xdr:from>
    <xdr:to>
      <xdr:col>3</xdr:col>
      <xdr:colOff>2048684</xdr:colOff>
      <xdr:row>0</xdr:row>
      <xdr:rowOff>773206</xdr:rowOff>
    </xdr:to>
    <xdr:pic>
      <xdr:nvPicPr>
        <xdr:cNvPr id="7" name="Imagen 6">
          <a:extLst>
            <a:ext uri="{FF2B5EF4-FFF2-40B4-BE49-F238E27FC236}">
              <a16:creationId xmlns:a16="http://schemas.microsoft.com/office/drawing/2014/main" id="{84D1D933-428F-4A15-A3A9-425F2308EC2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467351" y="150928"/>
          <a:ext cx="1429558" cy="622278"/>
        </a:xfrm>
        <a:prstGeom prst="rect">
          <a:avLst/>
        </a:prstGeom>
      </xdr:spPr>
    </xdr:pic>
    <xdr:clientData/>
  </xdr:twoCellAnchor>
  <xdr:twoCellAnchor editAs="oneCell">
    <xdr:from>
      <xdr:col>3</xdr:col>
      <xdr:colOff>573320</xdr:colOff>
      <xdr:row>0</xdr:row>
      <xdr:rowOff>873040</xdr:rowOff>
    </xdr:from>
    <xdr:to>
      <xdr:col>3</xdr:col>
      <xdr:colOff>2054983</xdr:colOff>
      <xdr:row>0</xdr:row>
      <xdr:rowOff>1406439</xdr:rowOff>
    </xdr:to>
    <xdr:pic>
      <xdr:nvPicPr>
        <xdr:cNvPr id="8" name="Imagen 7">
          <a:extLst>
            <a:ext uri="{FF2B5EF4-FFF2-40B4-BE49-F238E27FC236}">
              <a16:creationId xmlns:a16="http://schemas.microsoft.com/office/drawing/2014/main" id="{647953F2-A5A7-482F-A010-A099E9C96FA0}"/>
            </a:ext>
          </a:extLst>
        </xdr:cNvPr>
        <xdr:cNvPicPr>
          <a:picLocks noChangeAspect="1"/>
        </xdr:cNvPicPr>
      </xdr:nvPicPr>
      <xdr:blipFill>
        <a:blip xmlns:r="http://schemas.openxmlformats.org/officeDocument/2006/relationships" r:embed="rId4"/>
        <a:stretch>
          <a:fillRect/>
        </a:stretch>
      </xdr:blipFill>
      <xdr:spPr>
        <a:xfrm>
          <a:off x="5421545" y="873040"/>
          <a:ext cx="1481663" cy="5333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52387</xdr:colOff>
      <xdr:row>4</xdr:row>
      <xdr:rowOff>57150</xdr:rowOff>
    </xdr:from>
    <xdr:to>
      <xdr:col>9</xdr:col>
      <xdr:colOff>52387</xdr:colOff>
      <xdr:row>18</xdr:row>
      <xdr:rowOff>133350</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62442</xdr:colOff>
      <xdr:row>3</xdr:row>
      <xdr:rowOff>52916</xdr:rowOff>
    </xdr:from>
    <xdr:to>
      <xdr:col>1</xdr:col>
      <xdr:colOff>1501172</xdr:colOff>
      <xdr:row>6</xdr:row>
      <xdr:rowOff>139699</xdr:rowOff>
    </xdr:to>
    <xdr:pic>
      <xdr:nvPicPr>
        <xdr:cNvPr id="5" name="Imagen 4">
          <a:extLst>
            <a:ext uri="{FF2B5EF4-FFF2-40B4-BE49-F238E27FC236}">
              <a16:creationId xmlns:a16="http://schemas.microsoft.com/office/drawing/2014/main" id="{418ED49A-812C-49C1-9953-1F15AD0853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4442" y="836083"/>
          <a:ext cx="1438730" cy="658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44451</xdr:colOff>
      <xdr:row>1</xdr:row>
      <xdr:rowOff>61383</xdr:rowOff>
    </xdr:from>
    <xdr:to>
      <xdr:col>1</xdr:col>
      <xdr:colOff>1246033</xdr:colOff>
      <xdr:row>2</xdr:row>
      <xdr:rowOff>390439</xdr:rowOff>
    </xdr:to>
    <xdr:pic>
      <xdr:nvPicPr>
        <xdr:cNvPr id="6" name="Imagen 5">
          <a:extLst>
            <a:ext uri="{FF2B5EF4-FFF2-40B4-BE49-F238E27FC236}">
              <a16:creationId xmlns:a16="http://schemas.microsoft.com/office/drawing/2014/main" id="{8324C704-26A8-4D3F-B51D-4E92081BA26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6451" y="251883"/>
          <a:ext cx="1201582" cy="519556"/>
        </a:xfrm>
        <a:prstGeom prst="rect">
          <a:avLst/>
        </a:prstGeom>
      </xdr:spPr>
    </xdr:pic>
    <xdr:clientData/>
  </xdr:twoCellAnchor>
  <xdr:twoCellAnchor editAs="oneCell">
    <xdr:from>
      <xdr:col>9</xdr:col>
      <xdr:colOff>148166</xdr:colOff>
      <xdr:row>0</xdr:row>
      <xdr:rowOff>164288</xdr:rowOff>
    </xdr:from>
    <xdr:to>
      <xdr:col>12</xdr:col>
      <xdr:colOff>23033</xdr:colOff>
      <xdr:row>2</xdr:row>
      <xdr:rowOff>392206</xdr:rowOff>
    </xdr:to>
    <xdr:pic>
      <xdr:nvPicPr>
        <xdr:cNvPr id="7" name="Imagen 6">
          <a:extLst>
            <a:ext uri="{FF2B5EF4-FFF2-40B4-BE49-F238E27FC236}">
              <a16:creationId xmlns:a16="http://schemas.microsoft.com/office/drawing/2014/main" id="{0183E582-A41C-4CE6-903B-82FE48861D9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948083" y="164288"/>
          <a:ext cx="1398867" cy="608918"/>
        </a:xfrm>
        <a:prstGeom prst="rect">
          <a:avLst/>
        </a:prstGeom>
      </xdr:spPr>
    </xdr:pic>
    <xdr:clientData/>
  </xdr:twoCellAnchor>
  <xdr:twoCellAnchor editAs="oneCell">
    <xdr:from>
      <xdr:col>9</xdr:col>
      <xdr:colOff>38862</xdr:colOff>
      <xdr:row>3</xdr:row>
      <xdr:rowOff>132206</xdr:rowOff>
    </xdr:from>
    <xdr:to>
      <xdr:col>10</xdr:col>
      <xdr:colOff>758525</xdr:colOff>
      <xdr:row>6</xdr:row>
      <xdr:rowOff>96222</xdr:rowOff>
    </xdr:to>
    <xdr:pic>
      <xdr:nvPicPr>
        <xdr:cNvPr id="8" name="Imagen 7">
          <a:extLst>
            <a:ext uri="{FF2B5EF4-FFF2-40B4-BE49-F238E27FC236}">
              <a16:creationId xmlns:a16="http://schemas.microsoft.com/office/drawing/2014/main" id="{E7A60590-C31E-413E-8D6B-66E6F5DD455E}"/>
            </a:ext>
          </a:extLst>
        </xdr:cNvPr>
        <xdr:cNvPicPr>
          <a:picLocks noChangeAspect="1"/>
        </xdr:cNvPicPr>
      </xdr:nvPicPr>
      <xdr:blipFill>
        <a:blip xmlns:r="http://schemas.openxmlformats.org/officeDocument/2006/relationships" r:embed="rId4"/>
        <a:stretch>
          <a:fillRect/>
        </a:stretch>
      </xdr:blipFill>
      <xdr:spPr>
        <a:xfrm>
          <a:off x="7838779" y="915373"/>
          <a:ext cx="1481663" cy="53551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647700</xdr:colOff>
      <xdr:row>3</xdr:row>
      <xdr:rowOff>76200</xdr:rowOff>
    </xdr:from>
    <xdr:to>
      <xdr:col>12</xdr:col>
      <xdr:colOff>742950</xdr:colOff>
      <xdr:row>31</xdr:row>
      <xdr:rowOff>95250</xdr:rowOff>
    </xdr:to>
    <xdr:graphicFrame macro="">
      <xdr:nvGraphicFramePr>
        <xdr:cNvPr id="2" name="Gráfico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20109</xdr:colOff>
      <xdr:row>2</xdr:row>
      <xdr:rowOff>377826</xdr:rowOff>
    </xdr:from>
    <xdr:to>
      <xdr:col>1</xdr:col>
      <xdr:colOff>1395435</xdr:colOff>
      <xdr:row>5</xdr:row>
      <xdr:rowOff>52918</xdr:rowOff>
    </xdr:to>
    <xdr:pic>
      <xdr:nvPicPr>
        <xdr:cNvPr id="4" name="Imagen 3">
          <a:extLst>
            <a:ext uri="{FF2B5EF4-FFF2-40B4-BE49-F238E27FC236}">
              <a16:creationId xmlns:a16="http://schemas.microsoft.com/office/drawing/2014/main" id="{F633ACB0-AFC5-4C39-971D-992ED7294F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2109" y="758826"/>
          <a:ext cx="1375326" cy="6275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732366</xdr:colOff>
      <xdr:row>0</xdr:row>
      <xdr:rowOff>156227</xdr:rowOff>
    </xdr:from>
    <xdr:to>
      <xdr:col>1</xdr:col>
      <xdr:colOff>1280583</xdr:colOff>
      <xdr:row>2</xdr:row>
      <xdr:rowOff>341756</xdr:rowOff>
    </xdr:to>
    <xdr:pic>
      <xdr:nvPicPr>
        <xdr:cNvPr id="5" name="Imagen 4">
          <a:extLst>
            <a:ext uri="{FF2B5EF4-FFF2-40B4-BE49-F238E27FC236}">
              <a16:creationId xmlns:a16="http://schemas.microsoft.com/office/drawing/2014/main" id="{696420DC-41C4-40AC-B317-AA546A56511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2366" y="156227"/>
          <a:ext cx="1310217" cy="566529"/>
        </a:xfrm>
        <a:prstGeom prst="rect">
          <a:avLst/>
        </a:prstGeom>
      </xdr:spPr>
    </xdr:pic>
    <xdr:clientData/>
  </xdr:twoCellAnchor>
  <xdr:twoCellAnchor editAs="oneCell">
    <xdr:from>
      <xdr:col>9</xdr:col>
      <xdr:colOff>84666</xdr:colOff>
      <xdr:row>0</xdr:row>
      <xdr:rowOff>161984</xdr:rowOff>
    </xdr:from>
    <xdr:to>
      <xdr:col>10</xdr:col>
      <xdr:colOff>726825</xdr:colOff>
      <xdr:row>2</xdr:row>
      <xdr:rowOff>392206</xdr:rowOff>
    </xdr:to>
    <xdr:pic>
      <xdr:nvPicPr>
        <xdr:cNvPr id="6" name="Imagen 5">
          <a:extLst>
            <a:ext uri="{FF2B5EF4-FFF2-40B4-BE49-F238E27FC236}">
              <a16:creationId xmlns:a16="http://schemas.microsoft.com/office/drawing/2014/main" id="{3F0CD7E5-0BEB-4C55-92E4-6608FB63A28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884583" y="161984"/>
          <a:ext cx="1404159" cy="611222"/>
        </a:xfrm>
        <a:prstGeom prst="rect">
          <a:avLst/>
        </a:prstGeom>
      </xdr:spPr>
    </xdr:pic>
    <xdr:clientData/>
  </xdr:twoCellAnchor>
  <xdr:twoCellAnchor editAs="oneCell">
    <xdr:from>
      <xdr:col>9</xdr:col>
      <xdr:colOff>22987</xdr:colOff>
      <xdr:row>2</xdr:row>
      <xdr:rowOff>495215</xdr:rowOff>
    </xdr:from>
    <xdr:to>
      <xdr:col>10</xdr:col>
      <xdr:colOff>742650</xdr:colOff>
      <xdr:row>5</xdr:row>
      <xdr:rowOff>76114</xdr:rowOff>
    </xdr:to>
    <xdr:pic>
      <xdr:nvPicPr>
        <xdr:cNvPr id="7" name="Imagen 6">
          <a:extLst>
            <a:ext uri="{FF2B5EF4-FFF2-40B4-BE49-F238E27FC236}">
              <a16:creationId xmlns:a16="http://schemas.microsoft.com/office/drawing/2014/main" id="{BA849FCC-20CA-438D-89BC-FEAA1290E379}"/>
            </a:ext>
          </a:extLst>
        </xdr:cNvPr>
        <xdr:cNvPicPr>
          <a:picLocks noChangeAspect="1"/>
        </xdr:cNvPicPr>
      </xdr:nvPicPr>
      <xdr:blipFill>
        <a:blip xmlns:r="http://schemas.openxmlformats.org/officeDocument/2006/relationships" r:embed="rId4"/>
        <a:stretch>
          <a:fillRect/>
        </a:stretch>
      </xdr:blipFill>
      <xdr:spPr>
        <a:xfrm>
          <a:off x="7822904" y="876215"/>
          <a:ext cx="1481663" cy="5333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609600</xdr:colOff>
      <xdr:row>5</xdr:row>
      <xdr:rowOff>123825</xdr:rowOff>
    </xdr:from>
    <xdr:to>
      <xdr:col>11</xdr:col>
      <xdr:colOff>600074</xdr:colOff>
      <xdr:row>31</xdr:row>
      <xdr:rowOff>57150</xdr:rowOff>
    </xdr:to>
    <xdr:graphicFrame macro="">
      <xdr:nvGraphicFramePr>
        <xdr:cNvPr id="2" name="Gráfico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37042</xdr:colOff>
      <xdr:row>3</xdr:row>
      <xdr:rowOff>148583</xdr:rowOff>
    </xdr:from>
    <xdr:to>
      <xdr:col>1</xdr:col>
      <xdr:colOff>1651000</xdr:colOff>
      <xdr:row>5</xdr:row>
      <xdr:rowOff>141815</xdr:rowOff>
    </xdr:to>
    <xdr:pic>
      <xdr:nvPicPr>
        <xdr:cNvPr id="4" name="Imagen 3">
          <a:extLst>
            <a:ext uri="{FF2B5EF4-FFF2-40B4-BE49-F238E27FC236}">
              <a16:creationId xmlns:a16="http://schemas.microsoft.com/office/drawing/2014/main" id="{3C750040-425D-49FE-9E95-B983F83917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9042" y="720083"/>
          <a:ext cx="1613958" cy="734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8466</xdr:colOff>
      <xdr:row>0</xdr:row>
      <xdr:rowOff>77570</xdr:rowOff>
    </xdr:from>
    <xdr:to>
      <xdr:col>1</xdr:col>
      <xdr:colOff>1407584</xdr:colOff>
      <xdr:row>3</xdr:row>
      <xdr:rowOff>111039</xdr:rowOff>
    </xdr:to>
    <xdr:pic>
      <xdr:nvPicPr>
        <xdr:cNvPr id="5" name="Imagen 4">
          <a:extLst>
            <a:ext uri="{FF2B5EF4-FFF2-40B4-BE49-F238E27FC236}">
              <a16:creationId xmlns:a16="http://schemas.microsoft.com/office/drawing/2014/main" id="{D79E8EE2-73CA-4095-89AC-56D286A0E04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0466" y="77570"/>
          <a:ext cx="1399118" cy="604969"/>
        </a:xfrm>
        <a:prstGeom prst="rect">
          <a:avLst/>
        </a:prstGeom>
      </xdr:spPr>
    </xdr:pic>
    <xdr:clientData/>
  </xdr:twoCellAnchor>
  <xdr:twoCellAnchor editAs="oneCell">
    <xdr:from>
      <xdr:col>9</xdr:col>
      <xdr:colOff>43829</xdr:colOff>
      <xdr:row>1</xdr:row>
      <xdr:rowOff>0</xdr:rowOff>
    </xdr:from>
    <xdr:to>
      <xdr:col>10</xdr:col>
      <xdr:colOff>722593</xdr:colOff>
      <xdr:row>3</xdr:row>
      <xdr:rowOff>246156</xdr:rowOff>
    </xdr:to>
    <xdr:pic>
      <xdr:nvPicPr>
        <xdr:cNvPr id="6" name="Imagen 5">
          <a:extLst>
            <a:ext uri="{FF2B5EF4-FFF2-40B4-BE49-F238E27FC236}">
              <a16:creationId xmlns:a16="http://schemas.microsoft.com/office/drawing/2014/main" id="{E9A0F4B7-F6F2-43E6-9FD4-B852B5449B2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928662" y="190500"/>
          <a:ext cx="1440764" cy="627156"/>
        </a:xfrm>
        <a:prstGeom prst="rect">
          <a:avLst/>
        </a:prstGeom>
      </xdr:spPr>
    </xdr:pic>
    <xdr:clientData/>
  </xdr:twoCellAnchor>
  <xdr:twoCellAnchor editAs="oneCell">
    <xdr:from>
      <xdr:col>8</xdr:col>
      <xdr:colOff>685503</xdr:colOff>
      <xdr:row>3</xdr:row>
      <xdr:rowOff>275081</xdr:rowOff>
    </xdr:from>
    <xdr:to>
      <xdr:col>10</xdr:col>
      <xdr:colOff>751417</xdr:colOff>
      <xdr:row>5</xdr:row>
      <xdr:rowOff>104346</xdr:rowOff>
    </xdr:to>
    <xdr:pic>
      <xdr:nvPicPr>
        <xdr:cNvPr id="7" name="Imagen 6">
          <a:extLst>
            <a:ext uri="{FF2B5EF4-FFF2-40B4-BE49-F238E27FC236}">
              <a16:creationId xmlns:a16="http://schemas.microsoft.com/office/drawing/2014/main" id="{AC6CA5A6-20B7-48EC-B557-B15393600F39}"/>
            </a:ext>
          </a:extLst>
        </xdr:cNvPr>
        <xdr:cNvPicPr>
          <a:picLocks noChangeAspect="1"/>
        </xdr:cNvPicPr>
      </xdr:nvPicPr>
      <xdr:blipFill>
        <a:blip xmlns:r="http://schemas.openxmlformats.org/officeDocument/2006/relationships" r:embed="rId4"/>
        <a:stretch>
          <a:fillRect/>
        </a:stretch>
      </xdr:blipFill>
      <xdr:spPr>
        <a:xfrm>
          <a:off x="9808336" y="846581"/>
          <a:ext cx="1589914" cy="570098"/>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AN PAEZ" refreshedDate="45243.725125462966" createdVersion="6" refreshedVersion="6" minRefreshableVersion="3" recordCount="9" xr:uid="{00000000-000A-0000-FFFF-FFFF87000000}">
  <cacheSource type="worksheet">
    <worksheetSource ref="B4:D13" sheet="Demanda de agua nacional"/>
  </cacheSource>
  <cacheFields count="3">
    <cacheField name="Año" numFmtId="0">
      <sharedItems containsSemiMixedTypes="0" containsString="0" containsNumber="1" containsInteger="1" minValue="2014" maxValue="2022" count="9">
        <n v="2014"/>
        <n v="2015"/>
        <n v="2016"/>
        <n v="2017"/>
        <n v="2018"/>
        <n v="2019"/>
        <n v="2020"/>
        <n v="2021"/>
        <n v="2022"/>
      </sharedItems>
    </cacheField>
    <cacheField name="Volumen de agua captada_x000a_(Millones de m3)" numFmtId="4">
      <sharedItems containsSemiMixedTypes="0" containsString="0" containsNumber="1" minValue="282.8" maxValue="619.23"/>
    </cacheField>
    <cacheField name="Variación Anual*1  %" numFmtId="0">
      <sharedItems containsString="0" containsBlank="1" containsNumber="1" minValue="-0.31503641619430589" maxValue="0.39398868458274405"/>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AN PAEZ" refreshedDate="45243.725691435182" createdVersion="6" refreshedVersion="6" minRefreshableVersion="3" recordCount="30" xr:uid="{00000000-000A-0000-FFFF-FFFF88000000}">
  <cacheSource type="worksheet">
    <worksheetSource ref="A1:J31" sheet="Grafica departamental"/>
  </cacheSource>
  <cacheFields count="10">
    <cacheField name="Depto" numFmtId="0">
      <sharedItems count="30">
        <s v="AMAZONAS "/>
        <s v="ANTIOQUIA"/>
        <s v="ARAUCA"/>
        <s v="ATLÁNTICO"/>
        <s v="BOGOTÁ D,C"/>
        <s v="BOLIVAR"/>
        <s v="BOYACÁ"/>
        <s v="CALDAS"/>
        <s v="CAQUETÁ"/>
        <s v="CASANARE"/>
        <s v="CAUCA"/>
        <s v="CESAR"/>
        <s v="CORDOBA"/>
        <s v="CUNDINAMARCA"/>
        <s v="GUAINÍA"/>
        <s v="HUILA"/>
        <s v="LA GUAJIRA"/>
        <s v="MAGDALENA"/>
        <s v="META"/>
        <s v="NARIÑO"/>
        <s v="NORTE DE SANTANDER"/>
        <s v="PUTUMAYO"/>
        <s v="QUINDÍO"/>
        <s v="RISARALDA"/>
        <s v="SANTANDER"/>
        <s v="SUCRE"/>
        <s v="TOLIMA"/>
        <s v="VALLE DEL CAUCA"/>
        <s v="VAUPES"/>
        <s v="VICHADA"/>
      </sharedItems>
    </cacheField>
    <cacheField name="2014" numFmtId="0">
      <sharedItems containsSemiMixedTypes="0" containsString="0" containsNumber="1" minValue="0" maxValue="182.27003874100001"/>
    </cacheField>
    <cacheField name="2015" numFmtId="0">
      <sharedItems containsSemiMixedTypes="0" containsString="0" containsNumber="1" minValue="0" maxValue="103.45061935"/>
    </cacheField>
    <cacheField name="2016" numFmtId="0">
      <sharedItems containsSemiMixedTypes="0" containsString="0" containsNumber="1" minValue="0" maxValue="103.083094131"/>
    </cacheField>
    <cacheField name="2017" numFmtId="0">
      <sharedItems containsSemiMixedTypes="0" containsString="0" containsNumber="1" minValue="0" maxValue="118.95010000000001"/>
    </cacheField>
    <cacheField name="2018" numFmtId="0">
      <sharedItems containsSemiMixedTypes="0" containsString="0" containsNumber="1" minValue="0" maxValue="120.69280000000001"/>
    </cacheField>
    <cacheField name="2019" numFmtId="0">
      <sharedItems containsSemiMixedTypes="0" containsString="0" containsNumber="1" minValue="0" maxValue="120.67686"/>
    </cacheField>
    <cacheField name="2020" numFmtId="0">
      <sharedItems containsSemiMixedTypes="0" containsString="0" containsNumber="1" minValue="0" maxValue="95.580870169999997"/>
    </cacheField>
    <cacheField name="2021" numFmtId="0">
      <sharedItems containsSemiMixedTypes="0" containsString="0" containsNumber="1" minValue="0" maxValue="117.4"/>
    </cacheField>
    <cacheField name="2022" numFmtId="0">
      <sharedItems containsSemiMixedTypes="0" containsString="0" containsNumber="1" minValue="0" maxValue="147.19884503999998"/>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AN PAEZ" refreshedDate="45243.726435648146" createdVersion="6" refreshedVersion="6" minRefreshableVersion="3" recordCount="39" xr:uid="{00000000-000A-0000-FFFF-FFFF86000000}">
  <cacheSource type="worksheet">
    <worksheetSource ref="A1:J40" sheet="Grafica AA"/>
  </cacheSource>
  <cacheFields count="10">
    <cacheField name="AA" numFmtId="0">
      <sharedItems count="39">
        <s v="AMB"/>
        <s v="AMVA"/>
        <s v="ANLA"/>
        <s v="CAM"/>
        <s v="CAR"/>
        <s v="CARDER"/>
        <s v="CARDIQUE"/>
        <s v="CARSUCRE"/>
        <s v="CAS"/>
        <s v="CDA"/>
        <s v="CDMB"/>
        <s v="CORANTIOQUIA"/>
        <s v="CORMACARENA"/>
        <s v="CORNARE"/>
        <s v="CORPAMAG"/>
        <s v="CORPOAMAZONIA"/>
        <s v="CORPOBOYACA"/>
        <s v="CORPOCALDAS"/>
        <s v="CORPOCESAR "/>
        <s v="CORPOCHIVOR"/>
        <s v="CORPOGUAJIRA"/>
        <s v="CORPOGUAVIO"/>
        <s v="CORPONARIÑO"/>
        <s v="CORPONOR"/>
        <s v="CORPORINOQUIA"/>
        <s v="CORPOURABA"/>
        <s v="CORTOLIMA"/>
        <s v="CRA"/>
        <s v="CRC"/>
        <s v="CRQ"/>
        <s v="CSB"/>
        <s v="CVC"/>
        <s v="CVS"/>
        <s v="DADSA"/>
        <s v="DAGMA"/>
        <s v="EPA CARTAGENA"/>
        <s v="EPA BUENAVENTURA"/>
        <s v="EPA BARRANQUILLA"/>
        <s v="SDA"/>
      </sharedItems>
    </cacheField>
    <cacheField name="2014" numFmtId="0">
      <sharedItems containsSemiMixedTypes="0" containsString="0" containsNumber="1" minValue="0" maxValue="175.36055338999998"/>
    </cacheField>
    <cacheField name="2015" numFmtId="0">
      <sharedItems containsSemiMixedTypes="0" containsString="0" containsNumber="1" minValue="0" maxValue="100.04590433"/>
    </cacheField>
    <cacheField name="2016" numFmtId="0">
      <sharedItems containsSemiMixedTypes="0" containsString="0" containsNumber="1" minValue="0" maxValue="99.501263391000009"/>
    </cacheField>
    <cacheField name="2017" numFmtId="0">
      <sharedItems containsSemiMixedTypes="0" containsString="0" containsNumber="1" minValue="0" maxValue="115.54471995"/>
    </cacheField>
    <cacheField name="2018" numFmtId="0">
      <sharedItems containsSemiMixedTypes="0" containsString="0" containsNumber="1" minValue="0" maxValue="118.49670272"/>
    </cacheField>
    <cacheField name="2019" numFmtId="0">
      <sharedItems containsSemiMixedTypes="0" containsString="0" containsNumber="1" minValue="0" maxValue="117.18830176"/>
    </cacheField>
    <cacheField name="2020" numFmtId="0">
      <sharedItems containsSemiMixedTypes="0" containsString="0" containsNumber="1" minValue="1.5E-6" maxValue="91.974720619999999"/>
    </cacheField>
    <cacheField name="2021" numFmtId="0">
      <sharedItems containsSemiMixedTypes="0" containsString="0" containsNumber="1" minValue="0" maxValue="113.91"/>
    </cacheField>
    <cacheField name="2022" numFmtId="0">
      <sharedItems containsSemiMixedTypes="0" containsString="0" containsNumber="1" minValue="0" maxValue="143.54382006999998"/>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
  <r>
    <x v="0"/>
    <n v="619.23"/>
    <m/>
  </r>
  <r>
    <x v="1"/>
    <n v="424.15"/>
    <n v="-0.31503641619430589"/>
  </r>
  <r>
    <x v="2"/>
    <n v="373.97"/>
    <n v="-0.11830720264057516"/>
  </r>
  <r>
    <x v="3"/>
    <n v="370.71"/>
    <n v="-8.7172767869081683E-3"/>
  </r>
  <r>
    <x v="4"/>
    <n v="331.33"/>
    <n v="-0.10622858838445146"/>
  </r>
  <r>
    <x v="5"/>
    <n v="320.83999999999997"/>
    <n v="-3.1660278272417255E-2"/>
  </r>
  <r>
    <x v="6"/>
    <n v="282.8"/>
    <n v="-0.14647028642139248"/>
  </r>
  <r>
    <x v="7"/>
    <n v="339.82"/>
    <n v="5.9157212317666186E-2"/>
  </r>
  <r>
    <x v="8"/>
    <n v="394.22"/>
    <n v="0.39398868458274405"/>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0">
  <r>
    <x v="0"/>
    <n v="19.825005000000001"/>
    <n v="0"/>
    <n v="0"/>
    <n v="2.2800000000000001E-2"/>
    <n v="1.8800000000000001E-2"/>
    <n v="0.32832"/>
    <n v="2.1252E-2"/>
    <n v="0.2"/>
    <n v="1.9602000000000001E-2"/>
  </r>
  <r>
    <x v="1"/>
    <n v="182.27003874100001"/>
    <n v="57.879144429999997"/>
    <n v="49.682905329999997"/>
    <n v="55.622800000000005"/>
    <n v="66.569999999999993"/>
    <n v="61.723839999999996"/>
    <n v="46.995193180000001"/>
    <n v="37.22"/>
    <n v="100.43803169"/>
  </r>
  <r>
    <x v="2"/>
    <n v="5.3000000000000001E-5"/>
    <n v="3.8099999999999999E-4"/>
    <n v="1.3300000000000001E-4"/>
    <n v="1.2999999999999999E-3"/>
    <n v="0"/>
    <n v="8.4000000000000003E-4"/>
    <n v="1.5119999999999999E-4"/>
    <n v="7.6999999999999996E-4"/>
    <n v="2.4199999999999998E-3"/>
  </r>
  <r>
    <x v="3"/>
    <n v="20.935875579999998"/>
    <n v="19.54728862"/>
    <n v="18.649593600000003"/>
    <n v="22.366"/>
    <n v="20.229400000000002"/>
    <n v="18.37968"/>
    <n v="19.241110829999997"/>
    <n v="19.77"/>
    <n v="19.48795848"/>
  </r>
  <r>
    <x v="4"/>
    <n v="12.883843310000001"/>
    <n v="11.7649583"/>
    <n v="12.349738779999999"/>
    <n v="10.169700000000001"/>
    <n v="11.017200000000001"/>
    <n v="8.8100300000000011"/>
    <n v="14.21105507"/>
    <n v="14.82"/>
    <n v="10.737753960000001"/>
  </r>
  <r>
    <x v="5"/>
    <n v="7.4329680900000001"/>
    <n v="8.0061590000000002"/>
    <n v="7.2756881799999995"/>
    <n v="16.063600000000001"/>
    <n v="8.1641000000000012"/>
    <n v="8.9436599999999995"/>
    <n v="16.275184580000001"/>
    <n v="15.73"/>
    <n v="8.6956372399999999"/>
  </r>
  <r>
    <x v="6"/>
    <n v="1.9531543999999998"/>
    <n v="1.56816092"/>
    <n v="3.35939999"/>
    <n v="1.8874000000000002"/>
    <n v="3.2915999999999999"/>
    <n v="3.7261600000000001"/>
    <n v="3.9691178900000001"/>
    <n v="3.46"/>
    <n v="4.7634263399999996"/>
  </r>
  <r>
    <x v="7"/>
    <n v="3.9298806000000002"/>
    <n v="4.0899408399999997"/>
    <n v="4.3542419599999995"/>
    <n v="4.1156999999999995"/>
    <n v="5.7368999999999994"/>
    <n v="5.2231100000000001"/>
    <n v="5.3137390899999994"/>
    <n v="4.7699999999999996"/>
    <n v="4.20527652"/>
  </r>
  <r>
    <x v="8"/>
    <n v="0"/>
    <n v="0"/>
    <n v="0"/>
    <n v="9.9000000000000008E-3"/>
    <n v="4.6799999999999994E-2"/>
    <n v="1.0121800000000001"/>
    <n v="8.7676000000000004E-2"/>
    <n v="0.15"/>
    <n v="9.1233889999999998E-2"/>
  </r>
  <r>
    <x v="9"/>
    <n v="0.29488880000000001"/>
    <n v="11.9479898"/>
    <n v="0.448291"/>
    <n v="4.4699"/>
    <n v="0.35420000000000001"/>
    <n v="0.84423000000000004"/>
    <n v="0.92729131999999992"/>
    <n v="16.38"/>
    <n v="0.76906311999999999"/>
  </r>
  <r>
    <x v="10"/>
    <n v="22.17588404"/>
    <n v="21.378113160000002"/>
    <n v="22.30922498"/>
    <n v="23.654299999999999"/>
    <n v="26.7652"/>
    <n v="23.020150000000001"/>
    <n v="21.936087079999997"/>
    <n v="21.77"/>
    <n v="22.061787410000001"/>
  </r>
  <r>
    <x v="11"/>
    <n v="1.55494401"/>
    <n v="0.87847501000000006"/>
    <n v="0.51569600000000004"/>
    <n v="1.8625999999999998"/>
    <n v="1.1165999999999998"/>
    <n v="0.72396000000000005"/>
    <n v="1.6933681599999999"/>
    <n v="1.9"/>
    <n v="1.8412839999999999"/>
  </r>
  <r>
    <x v="12"/>
    <n v="0.46904400000000002"/>
    <n v="0.41010322999999999"/>
    <n v="1.2334468999999999"/>
    <n v="1.5137"/>
    <n v="1.3357999999999999"/>
    <n v="0.48194999999999999"/>
    <n v="0.60247568000000007"/>
    <n v="0.27"/>
    <n v="0"/>
  </r>
  <r>
    <x v="13"/>
    <n v="73.277633359999996"/>
    <n v="83.393416110000004"/>
    <n v="38.058806340000004"/>
    <n v="49.341500000000003"/>
    <n v="30.576799999999999"/>
    <n v="23.01371"/>
    <n v="30.715085039999998"/>
    <n v="30.32"/>
    <n v="30.134718750000001"/>
  </r>
  <r>
    <x v="14"/>
    <n v="0"/>
    <n v="1.8999999999999998E-6"/>
    <n v="0"/>
    <n v="0"/>
    <n v="0"/>
    <n v="2.0000000000000002E-5"/>
    <n v="1.5E-6"/>
    <n v="1.5999999999999999E-6"/>
    <n v="0.47817609999999999"/>
  </r>
  <r>
    <x v="15"/>
    <n v="0.44176646000000003"/>
    <n v="0.43104009999999998"/>
    <n v="0.55721149999999997"/>
    <n v="0.41770000000000002"/>
    <n v="0.31330000000000002"/>
    <n v="0.59923000000000004"/>
    <n v="0.6014661899999999"/>
    <n v="0.67"/>
    <n v="1.17056914"/>
  </r>
  <r>
    <x v="16"/>
    <n v="1.0946260000000001"/>
    <n v="0.40633570000000002"/>
    <n v="0.3915149"/>
    <n v="5.0789"/>
    <n v="2.5000000000000001E-3"/>
    <n v="6.8400000000000002E-2"/>
    <n v="5.6893300000000003E-3"/>
    <n v="1.1299999999999999E-3"/>
    <n v="1.5293930000000001E-2"/>
  </r>
  <r>
    <x v="17"/>
    <n v="1.2736513300000001"/>
    <n v="1.8314047099999999"/>
    <n v="1.30380567"/>
    <n v="1.4434"/>
    <n v="0.84339999999999993"/>
    <n v="1.1272599999999999"/>
    <n v="1.0815362099999999"/>
    <n v="1.1499999999999999"/>
    <n v="1.34021463"/>
  </r>
  <r>
    <x v="18"/>
    <n v="18.75957189"/>
    <n v="0.6645932"/>
    <n v="16.333382279999999"/>
    <n v="15.9411"/>
    <n v="14.0959"/>
    <n v="1.88307"/>
    <n v="3.82309425"/>
    <n v="41.77"/>
    <n v="1.5629803200000001"/>
  </r>
  <r>
    <x v="19"/>
    <n v="0.97596539999999998"/>
    <n v="4.09874E-2"/>
    <n v="0.25083339999999998"/>
    <n v="0.16540000000000002"/>
    <n v="0.29330000000000001"/>
    <n v="0.22277000000000002"/>
    <n v="3.0600980799999999"/>
    <n v="0.17"/>
    <n v="1.3139700300000001"/>
  </r>
  <r>
    <x v="20"/>
    <n v="4.6089759800000003"/>
    <n v="1.1085184800000001"/>
    <n v="0.96255599999999997"/>
    <n v="0.55059999999999998"/>
    <n v="1.1577"/>
    <n v="0.80076000000000003"/>
    <n v="0.43293549999999997"/>
    <n v="0.5"/>
    <n v="0.60669499999999998"/>
  </r>
  <r>
    <x v="21"/>
    <n v="0"/>
    <n v="0"/>
    <n v="0"/>
    <n v="3.2000000000000002E-3"/>
    <n v="8.0000000000000007E-5"/>
    <n v="1E-4"/>
    <n v="0"/>
    <n v="0"/>
    <n v="0"/>
  </r>
  <r>
    <x v="22"/>
    <n v="29.539926690000001"/>
    <n v="0.70857331999999995"/>
    <n v="0.58156450000000004"/>
    <n v="0.81979999999999997"/>
    <n v="2.8224999999999998"/>
    <n v="4.3096899999999998"/>
    <n v="4.6696045000000002"/>
    <n v="1.46"/>
    <n v="0.96090031000000009"/>
  </r>
  <r>
    <x v="23"/>
    <n v="12.89403179"/>
    <n v="13.098040689999999"/>
    <n v="16.038573159999999"/>
    <n v="9.6724999999999994"/>
    <n v="11.319600000000001"/>
    <n v="10.422610000000001"/>
    <n v="9.3983170500000011"/>
    <n v="4.6500000000000004"/>
    <n v="9.364497609999999"/>
  </r>
  <r>
    <x v="24"/>
    <n v="87.357913620000005"/>
    <n v="80.188693319999999"/>
    <n v="75.603005440000004"/>
    <n v="25.873999999999999"/>
    <n v="3.8786999999999998"/>
    <n v="23.672650000000001"/>
    <n v="1.20960084"/>
    <n v="3.95"/>
    <n v="26.1208995"/>
  </r>
  <r>
    <x v="25"/>
    <n v="0.47038999999999997"/>
    <n v="0.42272399999999999"/>
    <n v="0.28350799999999998"/>
    <n v="0.27950000000000003"/>
    <n v="0.31880000000000003"/>
    <n v="0.12297"/>
    <n v="0.28402300000000003"/>
    <n v="0.34"/>
    <n v="0.24792500000000001"/>
  </r>
  <r>
    <x v="26"/>
    <n v="1.12894984"/>
    <n v="0.92553121999999999"/>
    <n v="0.36238350000000003"/>
    <n v="0.42699999999999999"/>
    <n v="0.3584"/>
    <n v="0.70328000000000002"/>
    <n v="0.66932307999999996"/>
    <n v="0.97"/>
    <n v="0.57050309999999993"/>
  </r>
  <r>
    <x v="27"/>
    <n v="113.68681243"/>
    <n v="103.45061935"/>
    <n v="103.083094131"/>
    <n v="118.95010000000001"/>
    <n v="120.69280000000001"/>
    <n v="120.67686"/>
    <n v="95.580870169999997"/>
    <n v="117.4"/>
    <n v="147.19884503999998"/>
  </r>
  <r>
    <x v="28"/>
    <n v="0"/>
    <n v="0"/>
    <n v="0"/>
    <n v="0"/>
    <n v="0"/>
    <n v="0"/>
    <n v="0"/>
    <n v="0"/>
    <n v="0"/>
  </r>
  <r>
    <x v="29"/>
    <n v="0"/>
    <n v="0"/>
    <n v="0"/>
    <n v="0"/>
    <n v="0"/>
    <n v="4.6500000000000005E-3"/>
    <n v="1.4641E-2"/>
    <n v="0"/>
    <n v="1.6933E-2"/>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9">
  <r>
    <x v="0"/>
    <n v="9.6000000000000002E-5"/>
    <n v="2.7591E-3"/>
    <n v="1.9300000000000001E-3"/>
    <n v="4.0439999999999999E-3"/>
    <n v="4.1289999999999999E-3"/>
    <n v="4.248E-3"/>
    <n v="3.679E-3"/>
    <n v="0"/>
    <n v="0"/>
  </r>
  <r>
    <x v="1"/>
    <n v="175.36055338999998"/>
    <n v="49.056461659999997"/>
    <n v="41.686436590000007"/>
    <n v="47.508037680000001"/>
    <n v="46.516357109999959"/>
    <n v="47.681992380000004"/>
    <n v="39.953594299999999"/>
    <n v="25.68"/>
    <n v="72.828277989999989"/>
  </r>
  <r>
    <x v="2"/>
    <n v="2.2599999999999999E-4"/>
    <n v="2.42E-4"/>
    <n v="1.3100000000000001E-4"/>
    <n v="31.66746624"/>
    <n v="0.54152637999999997"/>
    <n v="23.78681052"/>
    <n v="7.9160298499999993"/>
    <n v="7.74"/>
    <n v="0.66464621999999995"/>
  </r>
  <r>
    <x v="3"/>
    <n v="0.44176646000000003"/>
    <n v="0.43104009999999998"/>
    <n v="0.55721149999999997"/>
    <n v="0.41771122999999999"/>
    <n v="0.31325472999999998"/>
    <n v="0.59922589999999998"/>
    <n v="0.6014661899999999"/>
    <n v="0.67"/>
    <n v="1.17056914"/>
  </r>
  <r>
    <x v="4"/>
    <n v="73.542680869999998"/>
    <n v="83.624322609999993"/>
    <n v="38.332079649999997"/>
    <n v="46.419106319999997"/>
    <n v="32.047295859999998"/>
    <n v="23.415398030000002"/>
    <n v="35.95025777"/>
    <n v="34.19"/>
    <n v="30.512268379999998"/>
  </r>
  <r>
    <x v="5"/>
    <n v="12.89403179"/>
    <n v="13.098040689999999"/>
    <n v="16.038573159999999"/>
    <n v="9.7408664999999992"/>
    <n v="11.31955773"/>
    <n v="10.422605949999999"/>
    <n v="9.3983170500000011"/>
    <n v="4.6500000000000004"/>
    <n v="9.364497609999999"/>
  </r>
  <r>
    <x v="6"/>
    <n v="0.11704000000000001"/>
    <n v="0.66075700000000004"/>
    <n v="0.14437720000000001"/>
    <n v="0.582237"/>
    <n v="0.20430400000000001"/>
    <n v="1.305328"/>
    <n v="1.1730400000000001"/>
    <n v="0.27"/>
    <n v="0.26889099999999999"/>
  </r>
  <r>
    <x v="7"/>
    <n v="0.47038999999999997"/>
    <n v="0.42272399999999999"/>
    <n v="0.28350799999999998"/>
    <n v="0.27949299999999999"/>
    <n v="0.31880700000000001"/>
    <n v="0.122972"/>
    <n v="0.28402300000000003"/>
    <n v="0.34"/>
    <n v="0.24792500000000001"/>
  </r>
  <r>
    <x v="8"/>
    <n v="8.6313210000000001E-2"/>
    <n v="0.32106800000000002"/>
    <n v="0.32304684"/>
    <n v="0.30781798999999999"/>
    <n v="0.76047050000000005"/>
    <n v="0.49603507000000002"/>
    <n v="0.74242200000000003"/>
    <n v="0.95"/>
    <n v="22.14960378"/>
  </r>
  <r>
    <x v="9"/>
    <n v="0"/>
    <n v="1.8999999999999998E-6"/>
    <n v="0"/>
    <n v="0"/>
    <n v="0"/>
    <n v="1.7600000000000001E-5"/>
    <n v="1.5E-6"/>
    <n v="1.6000000000000001E-6"/>
    <n v="0"/>
  </r>
  <r>
    <x v="10"/>
    <n v="87.271504409999991"/>
    <n v="79.864866219999996"/>
    <n v="75.278028599999999"/>
    <n v="2.4808268900000003"/>
    <n v="3.2945220000000002"/>
    <n v="7.442710000000001E-2"/>
    <n v="0.46349984000000005"/>
    <n v="3"/>
    <n v="3.9712957200000001"/>
  </r>
  <r>
    <x v="11"/>
    <n v="3.1052894700000002"/>
    <n v="2.8525199199999998"/>
    <n v="3.1056852000000004"/>
    <n v="7.8398209100000003"/>
    <n v="7.24486176"/>
    <n v="8.2506696799999997"/>
    <n v="3.8914267300000001"/>
    <n v="8.14"/>
    <n v="23.132149340000002"/>
  </r>
  <r>
    <x v="12"/>
    <n v="18.75957189"/>
    <n v="0.6645932"/>
    <n v="16.333382279999999"/>
    <n v="16.007859549999999"/>
    <n v="14.09593166"/>
    <n v="1.8830736299999999"/>
    <n v="3.82309425"/>
    <n v="41.77"/>
    <n v="1.5629803200000001"/>
  </r>
  <r>
    <x v="13"/>
    <n v="3.5241188810000001"/>
    <n v="5.6249748499999992"/>
    <n v="4.6487840399999998"/>
    <n v="1.7880618100000001"/>
    <n v="6.9275726399999993"/>
    <n v="5.5389768300000002"/>
    <n v="2.75529431"/>
    <n v="3.18"/>
    <n v="4.2395724800000005"/>
  </r>
  <r>
    <x v="14"/>
    <n v="0.70038331999999992"/>
    <n v="1.0894946999999999"/>
    <n v="0.40727566999999998"/>
    <n v="0.50629599999999997"/>
    <n v="0.45058233000000003"/>
    <n v="1.0614523600000001"/>
    <n v="1.0349482400000001"/>
    <n v="1.0900000000000001"/>
    <n v="1.243749"/>
  </r>
  <r>
    <x v="15"/>
    <n v="19.825005000000001"/>
    <n v="0"/>
    <n v="0"/>
    <n v="3.8240169999999997E-2"/>
    <n v="6.5621740000000012E-2"/>
    <n v="1.3405988200000001"/>
    <n v="0.108928"/>
    <n v="0.35"/>
    <n v="0.11083589000000001"/>
  </r>
  <r>
    <x v="16"/>
    <n v="1.9432193999999998"/>
    <n v="1.5629929199999999"/>
    <n v="3.3540799900000002"/>
    <n v="2.2614522999999997"/>
    <n v="3.27187458"/>
    <n v="3.7085680999999999"/>
    <n v="3.5576408900000001"/>
    <n v="3.45"/>
    <n v="4.7486403399999997"/>
  </r>
  <r>
    <x v="17"/>
    <n v="3.9298806000000002"/>
    <n v="4.0899408399999997"/>
    <n v="4.3542419599999995"/>
    <n v="4.1168946599999998"/>
    <n v="5.7369068800000003"/>
    <n v="5.2231129200000002"/>
    <n v="5.3137390899999994"/>
    <n v="4.7699999999999996"/>
    <n v="4.20527652"/>
  </r>
  <r>
    <x v="18"/>
    <n v="1.55494401"/>
    <n v="0.87847501000000006"/>
    <n v="0.51569600000000004"/>
    <n v="1.862654"/>
    <n v="1.116584"/>
    <n v="0.72395600000000004"/>
    <n v="1.6933681599999999"/>
    <n v="1.9"/>
    <n v="1.8412839999999999"/>
  </r>
  <r>
    <x v="19"/>
    <n v="9.9349999999999994E-3"/>
    <n v="5.1679999999999999E-3"/>
    <n v="5.3200000000000001E-3"/>
    <n v="4.9610000000000001E-3"/>
    <n v="1.7867999999999998E-2"/>
    <n v="1.7592E-2"/>
    <n v="0.41147699999999998"/>
    <n v="0.01"/>
    <n v="1.4786000000000001E-2"/>
  </r>
  <r>
    <x v="20"/>
    <n v="1.0946260000000001"/>
    <n v="0.40633570000000002"/>
    <n v="0.3915149"/>
    <n v="4.71"/>
    <n v="1.012352E-2"/>
    <n v="6.8398749999999994E-2"/>
    <n v="5.6893300000000003E-3"/>
    <n v="1.1299999999999999E-3"/>
    <n v="1.5293930000000001E-2"/>
  </r>
  <r>
    <x v="21"/>
    <n v="0"/>
    <n v="0"/>
    <n v="0"/>
    <n v="0"/>
    <n v="2.1740000000000002E-3"/>
    <n v="7.3010000000000002E-3"/>
    <n v="1.3801000000000001E-2"/>
    <n v="0.01"/>
    <n v="2.0514000000000001E-2"/>
  </r>
  <r>
    <x v="22"/>
    <n v="0.97596539999999998"/>
    <n v="4.09874E-2"/>
    <n v="0.25083339999999998"/>
    <n v="0.16538088000000001"/>
    <n v="0.29331561"/>
    <n v="0.22276807999999998"/>
    <n v="3.0600980799999999"/>
    <n v="0.17"/>
    <n v="1.3139700300000001"/>
  </r>
  <r>
    <x v="23"/>
    <n v="4.6089759800000003"/>
    <n v="1.1085184800000001"/>
    <n v="0.96255599999999997"/>
    <n v="0.55056508999999998"/>
    <n v="1.1705973999999999"/>
    <n v="0.80075530000000006"/>
    <n v="0.43293549999999997"/>
    <n v="0.5"/>
    <n v="0.60669499999999998"/>
  </r>
  <r>
    <x v="24"/>
    <n v="0.29494179999999998"/>
    <n v="11.948370800000001"/>
    <n v="0.44842399999999999"/>
    <n v="4.4716930000000001"/>
    <n v="0.35988312"/>
    <n v="0.84969079000000003"/>
    <n v="0.94205762000000004"/>
    <n v="16.38"/>
    <n v="0.78836211999999994"/>
  </r>
  <r>
    <x v="25"/>
    <n v="0.28007700000000002"/>
    <n v="0.34518799999999999"/>
    <n v="0.24199950000000001"/>
    <n v="0.26705840000000003"/>
    <n v="0.28879899999999997"/>
    <n v="0.21678600000000001"/>
    <n v="0.38893720000000004"/>
    <n v="0.18"/>
    <n v="0.19141900000000001"/>
  </r>
  <r>
    <x v="26"/>
    <n v="1.12894984"/>
    <n v="0.92553121999999999"/>
    <n v="0.36238350000000003"/>
    <n v="0.42704040999999998"/>
    <n v="0.35840278000000003"/>
    <n v="0.68492587999999999"/>
    <n v="0.65119507999999993"/>
    <n v="0.96"/>
    <n v="0.55485810000000002"/>
  </r>
  <r>
    <x v="27"/>
    <n v="2.6636052000000001"/>
    <n v="2.6033796499999999"/>
    <n v="4.1815674899999999"/>
    <n v="4.10439065"/>
    <n v="5.4527427599999996"/>
    <n v="2.7563096099999997"/>
    <n v="1.9021785800000002"/>
    <n v="1.61"/>
    <n v="3.97820332"/>
  </r>
  <r>
    <x v="28"/>
    <n v="22.17588404"/>
    <n v="21.378113160000002"/>
    <n v="22.30922498"/>
    <n v="23.65510621"/>
    <n v="26.764703010000002"/>
    <n v="23.019554039999999"/>
    <n v="21.935587079999998"/>
    <n v="21.77"/>
    <n v="22.061715410000001"/>
  </r>
  <r>
    <x v="29"/>
    <n v="29.539926690000001"/>
    <n v="0.70857331999999995"/>
    <n v="0.58156450000000004"/>
    <n v="0.82118426"/>
    <n v="2.8278337999999996"/>
    <n v="4.30968895"/>
    <n v="4.6696045000000002"/>
    <n v="1.46"/>
    <n v="0.96090031000000009"/>
  </r>
  <r>
    <x v="30"/>
    <n v="0"/>
    <n v="0"/>
    <n v="0"/>
    <n v="0"/>
    <n v="0"/>
    <n v="0"/>
    <n v="0.20973700000000001"/>
    <n v="1.5100000000000001E-3"/>
    <n v="8.8733000000000006E-2"/>
  </r>
  <r>
    <x v="31"/>
    <n v="109.97662308"/>
    <n v="100.04590433"/>
    <n v="99.501263391000009"/>
    <n v="115.54471995"/>
    <n v="118.49670272"/>
    <n v="117.18830176"/>
    <n v="91.974720619999999"/>
    <n v="113.91"/>
    <n v="143.54382006999998"/>
  </r>
  <r>
    <x v="32"/>
    <n v="0.46904400000000002"/>
    <n v="0.41010322999999999"/>
    <n v="1.2334468999999999"/>
    <n v="1.5136693000000001"/>
    <n v="1.3357533400000001"/>
    <n v="0.48195395000000002"/>
    <n v="0.60247568000000007"/>
    <n v="0.27"/>
    <n v="0.47817609999999999"/>
  </r>
  <r>
    <x v="33"/>
    <n v="0.57326801000000005"/>
    <n v="0.74191001000000001"/>
    <n v="0.89653000000000005"/>
    <n v="0.94299968000000001"/>
    <n v="0.39279150000000002"/>
    <n v="6.5806500000000004E-2"/>
    <n v="4.6587969999999999E-2"/>
    <n v="0.06"/>
    <n v="9.6465630000000011E-2"/>
  </r>
  <r>
    <x v="34"/>
    <n v="3.7080983500000002"/>
    <n v="3.4026150199999998"/>
    <n v="3.5797587400000004"/>
    <n v="3.9860962599999996"/>
    <n v="3.6225652999999998"/>
    <n v="3.4873292500000002"/>
    <n v="3.6045515499999996"/>
    <n v="3.48"/>
    <n v="3.6542799700000002"/>
  </r>
  <r>
    <x v="35"/>
    <n v="7.3159280899999999"/>
    <n v="7.345402"/>
    <n v="7.1313109800000003"/>
    <n v="8.0205134999999999"/>
    <n v="7.9496075199999998"/>
    <n v="7.6218079999999997"/>
    <n v="7.6347480000000001"/>
    <n v="8.44"/>
    <n v="8.3095489000000011"/>
  </r>
  <r>
    <x v="36"/>
    <n v="2.091E-3"/>
    <n v="2.0999999999999999E-3"/>
    <n v="2.0720000000000001E-3"/>
    <n v="1.7459999999999999E-3"/>
    <n v="1.7750000000000001E-3"/>
    <n v="1.1299999999999999E-3"/>
    <n v="1.598E-3"/>
    <n v="1.16E-3"/>
    <n v="7.45E-4"/>
  </r>
  <r>
    <x v="37"/>
    <n v="18.272270379999998"/>
    <n v="16.943908969999999"/>
    <n v="14.46802611"/>
    <n v="17.876825289999999"/>
    <n v="17.02924252"/>
    <n v="15.0425793"/>
    <n v="16.736721249999999"/>
    <n v="17.54"/>
    <n v="14.966720159999999"/>
  </r>
  <r>
    <x v="38"/>
    <n v="12.618569800000001"/>
    <n v="11.5338098"/>
    <n v="12.076334470000001"/>
    <n v="9.8187595399999985"/>
    <n v="10.724959199999999"/>
    <n v="8.3640004999999995"/>
    <n v="8.9305166099999997"/>
    <n v="10.91"/>
    <n v="10.3089273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location ref="A1:B11" firstHeaderRow="1" firstDataRow="1" firstDataCol="1"/>
  <pivotFields count="3">
    <pivotField axis="axisRow" showAll="0">
      <items count="10">
        <item x="0"/>
        <item x="1"/>
        <item x="2"/>
        <item x="3"/>
        <item x="4"/>
        <item x="5"/>
        <item x="6"/>
        <item x="7"/>
        <item x="8"/>
        <item t="default"/>
      </items>
    </pivotField>
    <pivotField dataField="1" numFmtId="4" showAll="0"/>
    <pivotField showAll="0"/>
  </pivotFields>
  <rowFields count="1">
    <field x="0"/>
  </rowFields>
  <rowItems count="10">
    <i>
      <x/>
    </i>
    <i>
      <x v="1"/>
    </i>
    <i>
      <x v="2"/>
    </i>
    <i>
      <x v="3"/>
    </i>
    <i>
      <x v="4"/>
    </i>
    <i>
      <x v="5"/>
    </i>
    <i>
      <x v="6"/>
    </i>
    <i>
      <x v="7"/>
    </i>
    <i>
      <x v="8"/>
    </i>
    <i t="grand">
      <x/>
    </i>
  </rowItems>
  <colItems count="1">
    <i/>
  </colItems>
  <dataFields count="1">
    <dataField name="Suma de Volumen de agua captada_x000a_(Millones de m3)" fld="1" baseField="0" baseItem="0"/>
  </dataFields>
  <formats count="1">
    <format dxfId="1">
      <pivotArea collapsedLevelsAreSubtotals="1" fieldPosition="0">
        <references count="1">
          <reference field="0" count="1">
            <x v="8"/>
          </reference>
        </references>
      </pivotArea>
    </format>
  </formats>
  <chartFormats count="1">
    <chartFormat chart="0"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TablaDinámica4"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location ref="N1:W32" firstHeaderRow="0" firstDataRow="1" firstDataCol="1"/>
  <pivotFields count="10">
    <pivotField axis="axisRow" showAll="0">
      <items count="31">
        <item x="0"/>
        <item x="1"/>
        <item x="2"/>
        <item x="3"/>
        <item x="4"/>
        <item x="5"/>
        <item x="6"/>
        <item x="7"/>
        <item x="8"/>
        <item x="9"/>
        <item x="10"/>
        <item x="11"/>
        <item x="12"/>
        <item x="13"/>
        <item x="14"/>
        <item x="15"/>
        <item x="16"/>
        <item x="17"/>
        <item x="18"/>
        <item x="19"/>
        <item x="20"/>
        <item x="21"/>
        <item x="22"/>
        <item x="23"/>
        <item x="24"/>
        <item x="25"/>
        <item x="26"/>
        <item x="27"/>
        <item x="28"/>
        <item x="29"/>
        <item t="default"/>
      </items>
    </pivotField>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s>
  <rowFields count="1">
    <field x="0"/>
  </rowFields>
  <rowItems count="31">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t="grand">
      <x/>
    </i>
  </rowItems>
  <colFields count="1">
    <field x="-2"/>
  </colFields>
  <colItems count="9">
    <i>
      <x/>
    </i>
    <i i="1">
      <x v="1"/>
    </i>
    <i i="2">
      <x v="2"/>
    </i>
    <i i="3">
      <x v="3"/>
    </i>
    <i i="4">
      <x v="4"/>
    </i>
    <i i="5">
      <x v="5"/>
    </i>
    <i i="6">
      <x v="6"/>
    </i>
    <i i="7">
      <x v="7"/>
    </i>
    <i i="8">
      <x v="8"/>
    </i>
  </colItems>
  <dataFields count="9">
    <dataField name="Suma de 2014" fld="1" baseField="0" baseItem="0"/>
    <dataField name="Suma de 2015" fld="2" baseField="0" baseItem="0"/>
    <dataField name="Suma de 2016" fld="3" baseField="0" baseItem="0"/>
    <dataField name="Suma de 2017" fld="4" baseField="0" baseItem="0"/>
    <dataField name="Suma de 2018" fld="5" baseField="0" baseItem="0"/>
    <dataField name="Suma de 2019" fld="6" baseField="0" baseItem="0"/>
    <dataField name="Suma de 2020" fld="7" baseField="0" baseItem="0"/>
    <dataField name="Suma de 2021" fld="8" baseField="0" baseItem="0"/>
    <dataField name="Suma de 2022" fld="9" baseField="0" baseItem="0"/>
  </dataFields>
  <chartFormats count="9">
    <chartFormat chart="0" format="9" series="1">
      <pivotArea type="data" outline="0" fieldPosition="0">
        <references count="1">
          <reference field="4294967294" count="1" selected="0">
            <x v="0"/>
          </reference>
        </references>
      </pivotArea>
    </chartFormat>
    <chartFormat chart="0" format="10" series="1">
      <pivotArea type="data" outline="0" fieldPosition="0">
        <references count="1">
          <reference field="4294967294" count="1" selected="0">
            <x v="1"/>
          </reference>
        </references>
      </pivotArea>
    </chartFormat>
    <chartFormat chart="0" format="11" series="1">
      <pivotArea type="data" outline="0" fieldPosition="0">
        <references count="1">
          <reference field="4294967294" count="1" selected="0">
            <x v="2"/>
          </reference>
        </references>
      </pivotArea>
    </chartFormat>
    <chartFormat chart="0" format="12" series="1">
      <pivotArea type="data" outline="0" fieldPosition="0">
        <references count="1">
          <reference field="4294967294" count="1" selected="0">
            <x v="3"/>
          </reference>
        </references>
      </pivotArea>
    </chartFormat>
    <chartFormat chart="0" format="13" series="1">
      <pivotArea type="data" outline="0" fieldPosition="0">
        <references count="1">
          <reference field="4294967294" count="1" selected="0">
            <x v="4"/>
          </reference>
        </references>
      </pivotArea>
    </chartFormat>
    <chartFormat chart="0" format="14" series="1">
      <pivotArea type="data" outline="0" fieldPosition="0">
        <references count="1">
          <reference field="4294967294" count="1" selected="0">
            <x v="5"/>
          </reference>
        </references>
      </pivotArea>
    </chartFormat>
    <chartFormat chart="0" format="15" series="1">
      <pivotArea type="data" outline="0" fieldPosition="0">
        <references count="1">
          <reference field="4294967294" count="1" selected="0">
            <x v="6"/>
          </reference>
        </references>
      </pivotArea>
    </chartFormat>
    <chartFormat chart="0" format="16" series="1">
      <pivotArea type="data" outline="0" fieldPosition="0">
        <references count="1">
          <reference field="4294967294" count="1" selected="0">
            <x v="7"/>
          </reference>
        </references>
      </pivotArea>
    </chartFormat>
    <chartFormat chart="0" format="17" series="1">
      <pivotArea type="data" outline="0" fieldPosition="0">
        <references count="1">
          <reference field="4294967294" count="1" selected="0">
            <x v="8"/>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Dinámica3"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location ref="N1:W41" firstHeaderRow="0" firstDataRow="1" firstDataCol="1"/>
  <pivotFields count="10">
    <pivotField axis="axisRow" showAll="0">
      <items count="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7"/>
        <item x="36"/>
        <item x="35"/>
        <item x="38"/>
        <item t="default"/>
      </items>
    </pivotField>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defaultSubtotal="0"/>
  </pivotFields>
  <rowFields count="1">
    <field x="0"/>
  </rowFields>
  <rowItems count="40">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t="grand">
      <x/>
    </i>
  </rowItems>
  <colFields count="1">
    <field x="-2"/>
  </colFields>
  <colItems count="9">
    <i>
      <x/>
    </i>
    <i i="1">
      <x v="1"/>
    </i>
    <i i="2">
      <x v="2"/>
    </i>
    <i i="3">
      <x v="3"/>
    </i>
    <i i="4">
      <x v="4"/>
    </i>
    <i i="5">
      <x v="5"/>
    </i>
    <i i="6">
      <x v="6"/>
    </i>
    <i i="7">
      <x v="7"/>
    </i>
    <i i="8">
      <x v="8"/>
    </i>
  </colItems>
  <dataFields count="9">
    <dataField name="Suma de 2014" fld="1" baseField="0" baseItem="0"/>
    <dataField name="Suma de 2015" fld="2" baseField="0" baseItem="0"/>
    <dataField name="Suma de 2016" fld="3" baseField="0" baseItem="0"/>
    <dataField name="Suma de 2017" fld="4" baseField="0" baseItem="0"/>
    <dataField name="Suma de 2018" fld="5" baseField="0" baseItem="0"/>
    <dataField name="Suma de 2019" fld="6" baseField="0" baseItem="0"/>
    <dataField name="Suma de 2020" fld="7" baseField="0" baseItem="0"/>
    <dataField name="Suma de 2021" fld="8" baseField="0" baseItem="0"/>
    <dataField name="Suma de 2022" fld="9" baseField="0" baseItem="0"/>
  </dataFields>
  <chartFormats count="9">
    <chartFormat chart="0" format="10" series="1">
      <pivotArea type="data" outline="0" fieldPosition="0">
        <references count="1">
          <reference field="4294967294" count="1" selected="0">
            <x v="0"/>
          </reference>
        </references>
      </pivotArea>
    </chartFormat>
    <chartFormat chart="0" format="11" series="1">
      <pivotArea type="data" outline="0" fieldPosition="0">
        <references count="1">
          <reference field="4294967294" count="1" selected="0">
            <x v="1"/>
          </reference>
        </references>
      </pivotArea>
    </chartFormat>
    <chartFormat chart="0" format="12" series="1">
      <pivotArea type="data" outline="0" fieldPosition="0">
        <references count="1">
          <reference field="4294967294" count="1" selected="0">
            <x v="2"/>
          </reference>
        </references>
      </pivotArea>
    </chartFormat>
    <chartFormat chart="0" format="13" series="1">
      <pivotArea type="data" outline="0" fieldPosition="0">
        <references count="1">
          <reference field="4294967294" count="1" selected="0">
            <x v="3"/>
          </reference>
        </references>
      </pivotArea>
    </chartFormat>
    <chartFormat chart="0" format="14" series="1">
      <pivotArea type="data" outline="0" fieldPosition="0">
        <references count="1">
          <reference field="4294967294" count="1" selected="0">
            <x v="4"/>
          </reference>
        </references>
      </pivotArea>
    </chartFormat>
    <chartFormat chart="0" format="15" series="1">
      <pivotArea type="data" outline="0" fieldPosition="0">
        <references count="1">
          <reference field="4294967294" count="1" selected="0">
            <x v="5"/>
          </reference>
        </references>
      </pivotArea>
    </chartFormat>
    <chartFormat chart="0" format="16" series="1">
      <pivotArea type="data" outline="0" fieldPosition="0">
        <references count="1">
          <reference field="4294967294" count="1" selected="0">
            <x v="6"/>
          </reference>
        </references>
      </pivotArea>
    </chartFormat>
    <chartFormat chart="0" format="17" series="1">
      <pivotArea type="data" outline="0" fieldPosition="0">
        <references count="1">
          <reference field="4294967294" count="1" selected="0">
            <x v="7"/>
          </reference>
        </references>
      </pivotArea>
    </chartFormat>
    <chartFormat chart="0" format="18" series="1">
      <pivotArea type="data" outline="0" fieldPosition="0">
        <references count="1">
          <reference field="4294967294" count="1" selected="0">
            <x v="8"/>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ivotTable" Target="../pivotTables/pivotTable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13"/>
  <sheetViews>
    <sheetView showGridLines="0" tabSelected="1" zoomScaleNormal="100" workbookViewId="0">
      <selection activeCell="A2" sqref="A2"/>
    </sheetView>
  </sheetViews>
  <sheetFormatPr baseColWidth="10" defaultRowHeight="15" x14ac:dyDescent="0.25"/>
  <cols>
    <col min="2" max="2" width="18.28515625" customWidth="1"/>
    <col min="3" max="3" width="70.42578125" customWidth="1"/>
    <col min="4" max="4" width="19.7109375" customWidth="1"/>
  </cols>
  <sheetData>
    <row r="3" spans="2:4" ht="48.75" customHeight="1" x14ac:dyDescent="0.25"/>
    <row r="7" spans="2:4" x14ac:dyDescent="0.25">
      <c r="B7" s="84" t="s">
        <v>250</v>
      </c>
      <c r="C7" s="84"/>
      <c r="D7" s="84"/>
    </row>
    <row r="8" spans="2:4" ht="15.75" x14ac:dyDescent="0.25">
      <c r="B8" s="26" t="s">
        <v>2</v>
      </c>
      <c r="C8" s="27"/>
      <c r="D8" s="28" t="s">
        <v>3</v>
      </c>
    </row>
    <row r="9" spans="2:4" ht="17.25" x14ac:dyDescent="0.3">
      <c r="B9" s="11" t="s">
        <v>4</v>
      </c>
      <c r="C9" s="12" t="s">
        <v>5</v>
      </c>
      <c r="D9" s="12"/>
    </row>
    <row r="10" spans="2:4" ht="17.25" customHeight="1" x14ac:dyDescent="0.25">
      <c r="B10" s="29">
        <v>1</v>
      </c>
      <c r="C10" s="30" t="s">
        <v>6</v>
      </c>
      <c r="D10" s="29" t="s">
        <v>232</v>
      </c>
    </row>
    <row r="11" spans="2:4" ht="17.25" customHeight="1" x14ac:dyDescent="0.25">
      <c r="B11" s="29">
        <v>2</v>
      </c>
      <c r="C11" s="30" t="s">
        <v>7</v>
      </c>
      <c r="D11" s="29" t="s">
        <v>232</v>
      </c>
    </row>
    <row r="12" spans="2:4" ht="17.25" customHeight="1" x14ac:dyDescent="0.25">
      <c r="B12" s="29">
        <v>3</v>
      </c>
      <c r="C12" s="30" t="s">
        <v>8</v>
      </c>
      <c r="D12" s="29" t="s">
        <v>232</v>
      </c>
    </row>
    <row r="13" spans="2:4" ht="17.25" customHeight="1" x14ac:dyDescent="0.25">
      <c r="B13" s="29">
        <v>4</v>
      </c>
      <c r="C13" s="30" t="s">
        <v>9</v>
      </c>
      <c r="D13" s="29" t="s">
        <v>232</v>
      </c>
    </row>
  </sheetData>
  <mergeCells count="1">
    <mergeCell ref="B7:D7"/>
  </mergeCells>
  <hyperlinks>
    <hyperlink ref="C10" location="'Demanda de agua nacional'!A1" display="Demanda de Agua en el Sector Manufacturero Nacional" xr:uid="{00000000-0004-0000-0000-000000000000}"/>
    <hyperlink ref="C11" location="'Demanda de agua departamental'!A1" display="Demanda de Agua en el Sector Manufacturero Dapartamemtal" xr:uid="{00000000-0004-0000-0000-000001000000}"/>
    <hyperlink ref="C12" location="'Demanda de agua AA'!A1" display="Demanda de Agua en el Sector Manufacturero Autoridad Ambiental" xr:uid="{00000000-0004-0000-0000-000002000000}"/>
    <hyperlink ref="C13" location="'Demanda de agua CIIU'!A1" display="Demanda de Agua en el Sector Manufacturero CIIU" xr:uid="{00000000-0004-0000-0000-000003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Q20"/>
  <sheetViews>
    <sheetView showGridLines="0" zoomScale="90" zoomScaleNormal="90" workbookViewId="0"/>
  </sheetViews>
  <sheetFormatPr baseColWidth="10" defaultColWidth="11.42578125" defaultRowHeight="12.75" x14ac:dyDescent="0.2"/>
  <cols>
    <col min="1" max="1" width="7.28515625" style="1" customWidth="1"/>
    <col min="2" max="2" width="28.28515625" style="1" customWidth="1"/>
    <col min="3" max="3" width="37.140625" style="1" customWidth="1"/>
    <col min="4" max="4" width="31.42578125" style="1" customWidth="1"/>
    <col min="5" max="5" width="12.5703125" style="1" bestFit="1" customWidth="1"/>
    <col min="6" max="16384" width="11.42578125" style="1"/>
  </cols>
  <sheetData>
    <row r="1" spans="2:17" ht="120" customHeight="1" x14ac:dyDescent="0.2"/>
    <row r="2" spans="2:17" ht="33.75" customHeight="1" x14ac:dyDescent="0.2">
      <c r="B2" s="73" t="s">
        <v>251</v>
      </c>
      <c r="C2" s="73"/>
      <c r="D2" s="73"/>
    </row>
    <row r="4" spans="2:17" ht="30" customHeight="1" x14ac:dyDescent="0.2">
      <c r="B4" s="71" t="s">
        <v>0</v>
      </c>
      <c r="C4" s="71" t="s">
        <v>1</v>
      </c>
      <c r="D4" s="67" t="s">
        <v>239</v>
      </c>
    </row>
    <row r="5" spans="2:17" ht="21" customHeight="1" x14ac:dyDescent="0.2">
      <c r="B5" s="68">
        <v>2014</v>
      </c>
      <c r="C5" s="66">
        <v>619.23</v>
      </c>
      <c r="D5" s="69" t="s">
        <v>252</v>
      </c>
    </row>
    <row r="6" spans="2:17" ht="21" customHeight="1" x14ac:dyDescent="0.2">
      <c r="B6" s="68">
        <v>2015</v>
      </c>
      <c r="C6" s="66">
        <v>424.15</v>
      </c>
      <c r="D6" s="70">
        <f>(C6-C5)/C5</f>
        <v>-0.31503641619430589</v>
      </c>
      <c r="E6" s="5"/>
    </row>
    <row r="7" spans="2:17" ht="21" customHeight="1" x14ac:dyDescent="0.2">
      <c r="B7" s="68">
        <v>2016</v>
      </c>
      <c r="C7" s="66">
        <v>373.97</v>
      </c>
      <c r="D7" s="70">
        <f>(C7-C6)/C6</f>
        <v>-0.11830720264057516</v>
      </c>
      <c r="E7" s="5"/>
    </row>
    <row r="8" spans="2:17" ht="21" customHeight="1" x14ac:dyDescent="0.2">
      <c r="B8" s="68">
        <v>2017</v>
      </c>
      <c r="C8" s="66">
        <v>370.71</v>
      </c>
      <c r="D8" s="70">
        <f>(C8-C7)/C7</f>
        <v>-8.7172767869081683E-3</v>
      </c>
      <c r="E8" s="5"/>
    </row>
    <row r="9" spans="2:17" ht="21" customHeight="1" x14ac:dyDescent="0.2">
      <c r="B9" s="68">
        <v>2018</v>
      </c>
      <c r="C9" s="66">
        <v>331.33</v>
      </c>
      <c r="D9" s="70">
        <f>(C9-C8)/C8</f>
        <v>-0.10622858838445146</v>
      </c>
      <c r="E9" s="5"/>
    </row>
    <row r="10" spans="2:17" ht="21" customHeight="1" x14ac:dyDescent="0.2">
      <c r="B10" s="68">
        <v>2019</v>
      </c>
      <c r="C10" s="66">
        <v>320.83999999999997</v>
      </c>
      <c r="D10" s="70">
        <f>(C10-C9)/C9</f>
        <v>-3.1660278272417255E-2</v>
      </c>
      <c r="E10" s="5"/>
    </row>
    <row r="11" spans="2:17" ht="21" customHeight="1" x14ac:dyDescent="0.2">
      <c r="B11" s="68">
        <v>2020</v>
      </c>
      <c r="C11" s="66">
        <v>282.8</v>
      </c>
      <c r="D11" s="70">
        <f>(C11-C9)/C9</f>
        <v>-0.14647028642139248</v>
      </c>
      <c r="E11" s="5"/>
    </row>
    <row r="12" spans="2:17" ht="21" customHeight="1" x14ac:dyDescent="0.2">
      <c r="B12" s="68">
        <v>2021</v>
      </c>
      <c r="C12" s="66">
        <v>339.82</v>
      </c>
      <c r="D12" s="70">
        <f>(C12-C10)/C10</f>
        <v>5.9157212317666186E-2</v>
      </c>
      <c r="E12" s="5"/>
    </row>
    <row r="13" spans="2:17" ht="21" customHeight="1" x14ac:dyDescent="0.2">
      <c r="B13" s="68">
        <v>2022</v>
      </c>
      <c r="C13" s="66">
        <v>394.22</v>
      </c>
      <c r="D13" s="70">
        <f>(C13-C11)/C11</f>
        <v>0.39398868458274405</v>
      </c>
      <c r="E13" s="5"/>
    </row>
    <row r="14" spans="2:17" ht="18.75" customHeight="1" x14ac:dyDescent="0.2">
      <c r="B14" s="6"/>
      <c r="C14" s="7"/>
      <c r="D14" s="8"/>
      <c r="E14" s="5"/>
    </row>
    <row r="15" spans="2:17" ht="33.75" customHeight="1" x14ac:dyDescent="0.2">
      <c r="B15" s="74" t="s">
        <v>242</v>
      </c>
      <c r="C15" s="74"/>
      <c r="D15" s="74"/>
      <c r="E15" s="2"/>
      <c r="F15" s="2"/>
      <c r="G15" s="2"/>
      <c r="H15" s="2"/>
      <c r="I15" s="2"/>
      <c r="J15" s="2"/>
      <c r="K15" s="2"/>
      <c r="L15" s="2"/>
      <c r="M15" s="2"/>
      <c r="N15" s="2"/>
      <c r="O15" s="2"/>
      <c r="P15" s="2"/>
      <c r="Q15" s="2"/>
    </row>
    <row r="16" spans="2:17" ht="23.25" customHeight="1" x14ac:dyDescent="0.2">
      <c r="B16" s="75" t="s">
        <v>238</v>
      </c>
      <c r="C16" s="75"/>
      <c r="D16" s="75"/>
      <c r="E16" s="3"/>
      <c r="F16" s="3"/>
      <c r="G16" s="3"/>
      <c r="H16" s="3"/>
      <c r="I16" s="3"/>
      <c r="J16" s="3"/>
      <c r="K16" s="3"/>
      <c r="L16" s="3"/>
      <c r="M16" s="3"/>
      <c r="N16" s="3"/>
      <c r="O16" s="3"/>
      <c r="P16" s="3"/>
      <c r="Q16" s="3"/>
    </row>
    <row r="17" spans="2:11" ht="81" customHeight="1" x14ac:dyDescent="0.2">
      <c r="B17" s="76" t="s">
        <v>240</v>
      </c>
      <c r="C17" s="76"/>
      <c r="D17" s="76"/>
      <c r="E17" s="4"/>
      <c r="F17" s="4"/>
      <c r="G17" s="4"/>
      <c r="H17" s="4"/>
      <c r="I17" s="4"/>
      <c r="J17" s="4"/>
      <c r="K17" s="4"/>
    </row>
    <row r="18" spans="2:11" ht="59.25" customHeight="1" x14ac:dyDescent="0.2">
      <c r="B18" s="77"/>
      <c r="C18" s="77"/>
      <c r="D18" s="77"/>
    </row>
    <row r="19" spans="2:11" ht="12.75" customHeight="1" x14ac:dyDescent="0.2">
      <c r="B19" s="72" t="s">
        <v>243</v>
      </c>
      <c r="C19" s="72"/>
      <c r="D19" s="72"/>
    </row>
    <row r="20" spans="2:11" x14ac:dyDescent="0.2">
      <c r="B20" s="9"/>
      <c r="C20" s="10"/>
      <c r="D20" s="10"/>
    </row>
  </sheetData>
  <mergeCells count="5">
    <mergeCell ref="B19:D19"/>
    <mergeCell ref="B2:D2"/>
    <mergeCell ref="B15:D15"/>
    <mergeCell ref="B16:D16"/>
    <mergeCell ref="B17:D1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1"/>
  <sheetViews>
    <sheetView workbookViewId="0">
      <selection activeCell="B7" sqref="B7"/>
    </sheetView>
  </sheetViews>
  <sheetFormatPr baseColWidth="10" defaultRowHeight="15" x14ac:dyDescent="0.25"/>
  <cols>
    <col min="1" max="1" width="17.5703125" bestFit="1" customWidth="1"/>
    <col min="2" max="2" width="49" bestFit="1" customWidth="1"/>
  </cols>
  <sheetData>
    <row r="1" spans="1:2" x14ac:dyDescent="0.25">
      <c r="A1" s="20" t="s">
        <v>218</v>
      </c>
      <c r="B1" t="s">
        <v>220</v>
      </c>
    </row>
    <row r="2" spans="1:2" x14ac:dyDescent="0.25">
      <c r="A2" s="21">
        <v>2014</v>
      </c>
      <c r="B2">
        <v>619.23</v>
      </c>
    </row>
    <row r="3" spans="1:2" x14ac:dyDescent="0.25">
      <c r="A3" s="21">
        <v>2015</v>
      </c>
      <c r="B3">
        <v>424.15</v>
      </c>
    </row>
    <row r="4" spans="1:2" x14ac:dyDescent="0.25">
      <c r="A4" s="21">
        <v>2016</v>
      </c>
      <c r="B4">
        <v>373.97</v>
      </c>
    </row>
    <row r="5" spans="1:2" x14ac:dyDescent="0.25">
      <c r="A5" s="21">
        <v>2017</v>
      </c>
      <c r="B5">
        <v>370.71</v>
      </c>
    </row>
    <row r="6" spans="1:2" x14ac:dyDescent="0.25">
      <c r="A6" s="21">
        <v>2018</v>
      </c>
      <c r="B6">
        <v>331.33</v>
      </c>
    </row>
    <row r="7" spans="1:2" x14ac:dyDescent="0.25">
      <c r="A7" s="21">
        <v>2019</v>
      </c>
      <c r="B7">
        <v>320.83999999999997</v>
      </c>
    </row>
    <row r="8" spans="1:2" x14ac:dyDescent="0.25">
      <c r="A8" s="21">
        <v>2020</v>
      </c>
      <c r="B8">
        <v>282.8</v>
      </c>
    </row>
    <row r="9" spans="1:2" x14ac:dyDescent="0.25">
      <c r="A9" s="21">
        <v>2021</v>
      </c>
      <c r="B9">
        <v>339.82</v>
      </c>
    </row>
    <row r="10" spans="1:2" x14ac:dyDescent="0.25">
      <c r="A10" s="21">
        <v>2022</v>
      </c>
      <c r="B10" s="25">
        <v>394.22</v>
      </c>
    </row>
    <row r="11" spans="1:2" x14ac:dyDescent="0.25">
      <c r="A11" s="21" t="s">
        <v>219</v>
      </c>
      <c r="B11">
        <v>3457.0700000000006</v>
      </c>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L48"/>
  <sheetViews>
    <sheetView showGridLines="0" topLeftCell="A36" zoomScale="90" zoomScaleNormal="90" workbookViewId="0">
      <selection activeCell="E62" sqref="E62"/>
    </sheetView>
  </sheetViews>
  <sheetFormatPr baseColWidth="10" defaultRowHeight="15" x14ac:dyDescent="0.25"/>
  <cols>
    <col min="2" max="2" width="25.5703125" customWidth="1"/>
    <col min="3" max="4" width="11.42578125" customWidth="1"/>
    <col min="12" max="12" width="0" hidden="1" customWidth="1"/>
  </cols>
  <sheetData>
    <row r="3" spans="2:12" ht="31.5" customHeight="1" x14ac:dyDescent="0.25"/>
    <row r="8" spans="2:12" ht="16.5" customHeight="1" x14ac:dyDescent="0.25">
      <c r="B8" s="78" t="s">
        <v>244</v>
      </c>
      <c r="C8" s="78"/>
      <c r="D8" s="78"/>
      <c r="E8" s="78"/>
      <c r="F8" s="78"/>
      <c r="G8" s="78"/>
      <c r="H8" s="78"/>
      <c r="I8" s="78"/>
      <c r="J8" s="78"/>
      <c r="K8" s="78"/>
    </row>
    <row r="10" spans="2:12" ht="22.5" customHeight="1" x14ac:dyDescent="0.25">
      <c r="B10" s="80" t="s">
        <v>35</v>
      </c>
      <c r="C10" s="23">
        <v>2014</v>
      </c>
      <c r="D10" s="23">
        <v>2015</v>
      </c>
      <c r="E10" s="23">
        <v>2016</v>
      </c>
      <c r="F10" s="23">
        <v>2017</v>
      </c>
      <c r="G10" s="23">
        <v>2018</v>
      </c>
      <c r="H10" s="23">
        <v>2019</v>
      </c>
      <c r="I10" s="23">
        <v>2020</v>
      </c>
      <c r="J10" s="23">
        <v>2021</v>
      </c>
      <c r="K10" s="23">
        <v>2022</v>
      </c>
      <c r="L10" s="19">
        <v>1000</v>
      </c>
    </row>
    <row r="11" spans="2:12" ht="22.5" customHeight="1" x14ac:dyDescent="0.25">
      <c r="B11" s="81"/>
      <c r="C11" s="82" t="s">
        <v>36</v>
      </c>
      <c r="D11" s="82"/>
      <c r="E11" s="82"/>
      <c r="F11" s="82"/>
      <c r="G11" s="82"/>
      <c r="H11" s="82"/>
      <c r="I11" s="82"/>
      <c r="J11" s="82"/>
      <c r="K11" s="82"/>
    </row>
    <row r="12" spans="2:12" x14ac:dyDescent="0.25">
      <c r="B12" s="15" t="s">
        <v>37</v>
      </c>
      <c r="C12" s="40">
        <v>19.825005000000001</v>
      </c>
      <c r="D12" s="40">
        <v>0</v>
      </c>
      <c r="E12" s="40">
        <v>0</v>
      </c>
      <c r="F12" s="40">
        <v>2.2800000000000001E-2</v>
      </c>
      <c r="G12" s="41">
        <v>1.8800000000000001E-2</v>
      </c>
      <c r="H12" s="40">
        <v>0.32832</v>
      </c>
      <c r="I12" s="40">
        <v>2.1252E-2</v>
      </c>
      <c r="J12" s="41">
        <v>0.2</v>
      </c>
      <c r="K12" s="40">
        <v>1.9602000000000001E-2</v>
      </c>
    </row>
    <row r="13" spans="2:12" x14ac:dyDescent="0.25">
      <c r="B13" s="15" t="s">
        <v>10</v>
      </c>
      <c r="C13" s="38">
        <v>182.27003874100001</v>
      </c>
      <c r="D13" s="38">
        <v>57.879144429999997</v>
      </c>
      <c r="E13" s="38">
        <v>49.682905329999997</v>
      </c>
      <c r="F13" s="38">
        <v>55.622800000000005</v>
      </c>
      <c r="G13" s="42">
        <v>66.569999999999993</v>
      </c>
      <c r="H13" s="38">
        <v>61.723839999999996</v>
      </c>
      <c r="I13" s="38">
        <v>46.995193180000001</v>
      </c>
      <c r="J13" s="42">
        <v>37.22</v>
      </c>
      <c r="K13" s="40">
        <v>100.43803169</v>
      </c>
    </row>
    <row r="14" spans="2:12" x14ac:dyDescent="0.25">
      <c r="B14" s="15" t="s">
        <v>11</v>
      </c>
      <c r="C14" s="42">
        <v>5.3000000000000001E-5</v>
      </c>
      <c r="D14" s="42">
        <v>3.8099999999999999E-4</v>
      </c>
      <c r="E14" s="42">
        <v>1.3300000000000001E-4</v>
      </c>
      <c r="F14" s="42">
        <v>1.2999999999999999E-3</v>
      </c>
      <c r="G14" s="38">
        <v>0</v>
      </c>
      <c r="H14" s="42">
        <v>8.4000000000000003E-4</v>
      </c>
      <c r="I14" s="42">
        <v>1.5119999999999999E-4</v>
      </c>
      <c r="J14" s="42">
        <v>7.6999999999999996E-4</v>
      </c>
      <c r="K14" s="40">
        <v>2.4199999999999998E-3</v>
      </c>
    </row>
    <row r="15" spans="2:12" x14ac:dyDescent="0.25">
      <c r="B15" s="15" t="s">
        <v>12</v>
      </c>
      <c r="C15" s="38">
        <v>20.935875579999998</v>
      </c>
      <c r="D15" s="38">
        <v>19.54728862</v>
      </c>
      <c r="E15" s="38">
        <v>18.649593600000003</v>
      </c>
      <c r="F15" s="38">
        <v>22.366</v>
      </c>
      <c r="G15" s="38">
        <v>20.229400000000002</v>
      </c>
      <c r="H15" s="38">
        <v>18.37968</v>
      </c>
      <c r="I15" s="38">
        <v>19.241110829999997</v>
      </c>
      <c r="J15" s="42">
        <v>19.77</v>
      </c>
      <c r="K15" s="40">
        <v>19.48795848</v>
      </c>
    </row>
    <row r="16" spans="2:12" x14ac:dyDescent="0.25">
      <c r="B16" s="15" t="s">
        <v>13</v>
      </c>
      <c r="C16" s="38">
        <v>12.883843310000001</v>
      </c>
      <c r="D16" s="38">
        <v>11.7649583</v>
      </c>
      <c r="E16" s="38">
        <v>12.349738779999999</v>
      </c>
      <c r="F16" s="38">
        <v>10.169700000000001</v>
      </c>
      <c r="G16" s="38">
        <v>11.017200000000001</v>
      </c>
      <c r="H16" s="38">
        <v>8.8100300000000011</v>
      </c>
      <c r="I16" s="38">
        <v>14.21105507</v>
      </c>
      <c r="J16" s="42">
        <v>14.82</v>
      </c>
      <c r="K16" s="40">
        <v>10.737753960000001</v>
      </c>
    </row>
    <row r="17" spans="2:11" x14ac:dyDescent="0.25">
      <c r="B17" s="15" t="s">
        <v>14</v>
      </c>
      <c r="C17" s="38">
        <v>7.4329680900000001</v>
      </c>
      <c r="D17" s="38">
        <v>8.0061590000000002</v>
      </c>
      <c r="E17" s="38">
        <v>7.2756881799999995</v>
      </c>
      <c r="F17" s="38">
        <v>16.063600000000001</v>
      </c>
      <c r="G17" s="38">
        <v>8.1641000000000012</v>
      </c>
      <c r="H17" s="38">
        <v>8.9436599999999995</v>
      </c>
      <c r="I17" s="38">
        <v>16.275184580000001</v>
      </c>
      <c r="J17" s="42">
        <v>15.73</v>
      </c>
      <c r="K17" s="40">
        <v>8.6956372399999999</v>
      </c>
    </row>
    <row r="18" spans="2:11" x14ac:dyDescent="0.25">
      <c r="B18" s="15" t="s">
        <v>15</v>
      </c>
      <c r="C18" s="38">
        <v>1.9531543999999998</v>
      </c>
      <c r="D18" s="38">
        <v>1.56816092</v>
      </c>
      <c r="E18" s="38">
        <v>3.35939999</v>
      </c>
      <c r="F18" s="38">
        <v>1.8874000000000002</v>
      </c>
      <c r="G18" s="38">
        <v>3.2915999999999999</v>
      </c>
      <c r="H18" s="38">
        <v>3.7261600000000001</v>
      </c>
      <c r="I18" s="38">
        <v>3.9691178900000001</v>
      </c>
      <c r="J18" s="42">
        <v>3.46</v>
      </c>
      <c r="K18" s="40">
        <v>4.7634263399999996</v>
      </c>
    </row>
    <row r="19" spans="2:11" x14ac:dyDescent="0.25">
      <c r="B19" s="15" t="s">
        <v>78</v>
      </c>
      <c r="C19" s="38">
        <v>3.9298806000000002</v>
      </c>
      <c r="D19" s="38">
        <v>4.0899408399999997</v>
      </c>
      <c r="E19" s="38">
        <v>4.3542419599999995</v>
      </c>
      <c r="F19" s="38">
        <v>4.1156999999999995</v>
      </c>
      <c r="G19" s="38">
        <v>5.7368999999999994</v>
      </c>
      <c r="H19" s="38">
        <v>5.2231100000000001</v>
      </c>
      <c r="I19" s="38">
        <v>5.3137390899999994</v>
      </c>
      <c r="J19" s="42">
        <v>4.7699999999999996</v>
      </c>
      <c r="K19" s="40">
        <v>4.20527652</v>
      </c>
    </row>
    <row r="20" spans="2:11" x14ac:dyDescent="0.25">
      <c r="B20" s="15" t="s">
        <v>16</v>
      </c>
      <c r="C20" s="38">
        <v>0</v>
      </c>
      <c r="D20" s="38">
        <v>0</v>
      </c>
      <c r="E20" s="38">
        <v>0</v>
      </c>
      <c r="F20" s="42">
        <v>9.9000000000000008E-3</v>
      </c>
      <c r="G20" s="38">
        <v>4.6799999999999994E-2</v>
      </c>
      <c r="H20" s="38">
        <v>1.0121800000000001</v>
      </c>
      <c r="I20" s="38">
        <v>8.7676000000000004E-2</v>
      </c>
      <c r="J20" s="42">
        <v>0.15</v>
      </c>
      <c r="K20" s="40">
        <v>9.1233889999999998E-2</v>
      </c>
    </row>
    <row r="21" spans="2:11" x14ac:dyDescent="0.25">
      <c r="B21" s="15" t="s">
        <v>17</v>
      </c>
      <c r="C21" s="38">
        <v>0.29488880000000001</v>
      </c>
      <c r="D21" s="38">
        <v>11.9479898</v>
      </c>
      <c r="E21" s="38">
        <v>0.448291</v>
      </c>
      <c r="F21" s="38">
        <v>4.4699</v>
      </c>
      <c r="G21" s="38">
        <v>0.35420000000000001</v>
      </c>
      <c r="H21" s="38">
        <v>0.84423000000000004</v>
      </c>
      <c r="I21" s="38">
        <v>0.92729131999999992</v>
      </c>
      <c r="J21" s="42">
        <v>16.38</v>
      </c>
      <c r="K21" s="40">
        <v>0.76906311999999999</v>
      </c>
    </row>
    <row r="22" spans="2:11" x14ac:dyDescent="0.25">
      <c r="B22" s="15" t="s">
        <v>18</v>
      </c>
      <c r="C22" s="38">
        <v>22.17588404</v>
      </c>
      <c r="D22" s="38">
        <v>21.378113160000002</v>
      </c>
      <c r="E22" s="38">
        <v>22.30922498</v>
      </c>
      <c r="F22" s="38">
        <v>23.654299999999999</v>
      </c>
      <c r="G22" s="38">
        <v>26.7652</v>
      </c>
      <c r="H22" s="38">
        <v>23.020150000000001</v>
      </c>
      <c r="I22" s="38">
        <v>21.936087079999997</v>
      </c>
      <c r="J22" s="42">
        <v>21.77</v>
      </c>
      <c r="K22" s="40">
        <v>22.061787410000001</v>
      </c>
    </row>
    <row r="23" spans="2:11" x14ac:dyDescent="0.25">
      <c r="B23" s="15" t="s">
        <v>19</v>
      </c>
      <c r="C23" s="38">
        <v>1.55494401</v>
      </c>
      <c r="D23" s="38">
        <v>0.87847501000000006</v>
      </c>
      <c r="E23" s="38">
        <v>0.51569600000000004</v>
      </c>
      <c r="F23" s="38">
        <v>1.8625999999999998</v>
      </c>
      <c r="G23" s="38">
        <v>1.1165999999999998</v>
      </c>
      <c r="H23" s="38">
        <v>0.72396000000000005</v>
      </c>
      <c r="I23" s="38">
        <v>1.6933681599999999</v>
      </c>
      <c r="J23" s="42">
        <v>1.9</v>
      </c>
      <c r="K23" s="40">
        <v>1.8412839999999999</v>
      </c>
    </row>
    <row r="24" spans="2:11" x14ac:dyDescent="0.25">
      <c r="B24" s="15" t="s">
        <v>20</v>
      </c>
      <c r="C24" s="38">
        <v>0.46904400000000002</v>
      </c>
      <c r="D24" s="38">
        <v>0.41010322999999999</v>
      </c>
      <c r="E24" s="38">
        <v>1.2334468999999999</v>
      </c>
      <c r="F24" s="38">
        <v>1.5137</v>
      </c>
      <c r="G24" s="38">
        <v>1.3357999999999999</v>
      </c>
      <c r="H24" s="38">
        <v>0.48194999999999999</v>
      </c>
      <c r="I24" s="38">
        <v>0.60247568000000007</v>
      </c>
      <c r="J24" s="42">
        <v>0.27</v>
      </c>
      <c r="K24" s="40">
        <v>0</v>
      </c>
    </row>
    <row r="25" spans="2:11" x14ac:dyDescent="0.25">
      <c r="B25" s="15" t="s">
        <v>21</v>
      </c>
      <c r="C25" s="38">
        <v>73.277633359999996</v>
      </c>
      <c r="D25" s="38">
        <v>83.393416110000004</v>
      </c>
      <c r="E25" s="38">
        <v>38.058806340000004</v>
      </c>
      <c r="F25" s="38">
        <v>49.341500000000003</v>
      </c>
      <c r="G25" s="38">
        <v>30.576799999999999</v>
      </c>
      <c r="H25" s="38">
        <v>23.01371</v>
      </c>
      <c r="I25" s="38">
        <v>30.715085039999998</v>
      </c>
      <c r="J25" s="42">
        <v>30.32</v>
      </c>
      <c r="K25" s="40">
        <v>30.134718750000001</v>
      </c>
    </row>
    <row r="26" spans="2:11" x14ac:dyDescent="0.25">
      <c r="B26" s="15" t="s">
        <v>79</v>
      </c>
      <c r="C26" s="38">
        <v>0</v>
      </c>
      <c r="D26" s="42">
        <v>1.8999999999999998E-6</v>
      </c>
      <c r="E26" s="38">
        <v>0</v>
      </c>
      <c r="F26" s="38">
        <v>0</v>
      </c>
      <c r="G26" s="38">
        <v>0</v>
      </c>
      <c r="H26" s="42">
        <v>2.0000000000000002E-5</v>
      </c>
      <c r="I26" s="42">
        <v>1.5E-6</v>
      </c>
      <c r="J26" s="42">
        <v>1.5999999999999999E-6</v>
      </c>
      <c r="K26" s="40">
        <v>0.47817609999999999</v>
      </c>
    </row>
    <row r="27" spans="2:11" x14ac:dyDescent="0.25">
      <c r="B27" s="15" t="s">
        <v>22</v>
      </c>
      <c r="C27" s="38">
        <v>0.44176646000000003</v>
      </c>
      <c r="D27" s="38">
        <v>0.43104009999999998</v>
      </c>
      <c r="E27" s="38">
        <v>0.55721149999999997</v>
      </c>
      <c r="F27" s="38">
        <v>0.41770000000000002</v>
      </c>
      <c r="G27" s="38">
        <v>0.31330000000000002</v>
      </c>
      <c r="H27" s="38">
        <v>0.59923000000000004</v>
      </c>
      <c r="I27" s="38">
        <v>0.6014661899999999</v>
      </c>
      <c r="J27" s="42">
        <v>0.67</v>
      </c>
      <c r="K27" s="40">
        <v>1.17056914</v>
      </c>
    </row>
    <row r="28" spans="2:11" x14ac:dyDescent="0.25">
      <c r="B28" s="15" t="s">
        <v>23</v>
      </c>
      <c r="C28" s="38">
        <v>1.0946260000000001</v>
      </c>
      <c r="D28" s="38">
        <v>0.40633570000000002</v>
      </c>
      <c r="E28" s="38">
        <v>0.3915149</v>
      </c>
      <c r="F28" s="38">
        <v>5.0789</v>
      </c>
      <c r="G28" s="38">
        <v>2.5000000000000001E-3</v>
      </c>
      <c r="H28" s="38">
        <v>6.8400000000000002E-2</v>
      </c>
      <c r="I28" s="38">
        <v>5.6893300000000003E-3</v>
      </c>
      <c r="J28" s="42">
        <v>1.1299999999999999E-3</v>
      </c>
      <c r="K28" s="40">
        <v>1.5293930000000001E-2</v>
      </c>
    </row>
    <row r="29" spans="2:11" x14ac:dyDescent="0.25">
      <c r="B29" s="15" t="s">
        <v>24</v>
      </c>
      <c r="C29" s="38">
        <v>1.2736513300000001</v>
      </c>
      <c r="D29" s="38">
        <v>1.8314047099999999</v>
      </c>
      <c r="E29" s="38">
        <v>1.30380567</v>
      </c>
      <c r="F29" s="38">
        <v>1.4434</v>
      </c>
      <c r="G29" s="38">
        <v>0.84339999999999993</v>
      </c>
      <c r="H29" s="38">
        <v>1.1272599999999999</v>
      </c>
      <c r="I29" s="38">
        <v>1.0815362099999999</v>
      </c>
      <c r="J29" s="42">
        <v>1.1499999999999999</v>
      </c>
      <c r="K29" s="40">
        <v>1.34021463</v>
      </c>
    </row>
    <row r="30" spans="2:11" x14ac:dyDescent="0.25">
      <c r="B30" s="15" t="s">
        <v>25</v>
      </c>
      <c r="C30" s="38">
        <v>18.75957189</v>
      </c>
      <c r="D30" s="38">
        <v>0.6645932</v>
      </c>
      <c r="E30" s="38">
        <v>16.333382279999999</v>
      </c>
      <c r="F30" s="38">
        <v>15.9411</v>
      </c>
      <c r="G30" s="38">
        <v>14.0959</v>
      </c>
      <c r="H30" s="38">
        <v>1.88307</v>
      </c>
      <c r="I30" s="38">
        <v>3.82309425</v>
      </c>
      <c r="J30" s="42">
        <v>41.77</v>
      </c>
      <c r="K30" s="40">
        <v>1.5629803200000001</v>
      </c>
    </row>
    <row r="31" spans="2:11" x14ac:dyDescent="0.25">
      <c r="B31" s="15" t="s">
        <v>26</v>
      </c>
      <c r="C31" s="38">
        <v>0.97596539999999998</v>
      </c>
      <c r="D31" s="38">
        <v>4.09874E-2</v>
      </c>
      <c r="E31" s="38">
        <v>0.25083339999999998</v>
      </c>
      <c r="F31" s="38">
        <v>0.16540000000000002</v>
      </c>
      <c r="G31" s="38">
        <v>0.29330000000000001</v>
      </c>
      <c r="H31" s="38">
        <v>0.22277000000000002</v>
      </c>
      <c r="I31" s="38">
        <v>3.0600980799999999</v>
      </c>
      <c r="J31" s="42">
        <v>0.17</v>
      </c>
      <c r="K31" s="40">
        <v>1.3139700300000001</v>
      </c>
    </row>
    <row r="32" spans="2:11" x14ac:dyDescent="0.25">
      <c r="B32" s="15" t="s">
        <v>27</v>
      </c>
      <c r="C32" s="38">
        <v>4.6089759800000003</v>
      </c>
      <c r="D32" s="38">
        <v>1.1085184800000001</v>
      </c>
      <c r="E32" s="38">
        <v>0.96255599999999997</v>
      </c>
      <c r="F32" s="38">
        <v>0.55059999999999998</v>
      </c>
      <c r="G32" s="38">
        <v>1.1577</v>
      </c>
      <c r="H32" s="38">
        <v>0.80076000000000003</v>
      </c>
      <c r="I32" s="38">
        <v>0.43293549999999997</v>
      </c>
      <c r="J32" s="42">
        <v>0.5</v>
      </c>
      <c r="K32" s="40">
        <v>0.60669499999999998</v>
      </c>
    </row>
    <row r="33" spans="2:12" x14ac:dyDescent="0.25">
      <c r="B33" s="15" t="s">
        <v>28</v>
      </c>
      <c r="C33" s="38">
        <v>0</v>
      </c>
      <c r="D33" s="38">
        <v>0</v>
      </c>
      <c r="E33" s="38">
        <v>0</v>
      </c>
      <c r="F33" s="42">
        <v>3.2000000000000002E-3</v>
      </c>
      <c r="G33" s="42">
        <v>8.0000000000000007E-5</v>
      </c>
      <c r="H33" s="42">
        <v>1E-4</v>
      </c>
      <c r="I33" s="38">
        <v>0</v>
      </c>
      <c r="J33" s="38">
        <v>0</v>
      </c>
      <c r="K33" s="40">
        <v>0</v>
      </c>
    </row>
    <row r="34" spans="2:12" x14ac:dyDescent="0.25">
      <c r="B34" s="15" t="s">
        <v>81</v>
      </c>
      <c r="C34" s="38">
        <v>29.539926690000001</v>
      </c>
      <c r="D34" s="38">
        <v>0.70857331999999995</v>
      </c>
      <c r="E34" s="38">
        <v>0.58156450000000004</v>
      </c>
      <c r="F34" s="38">
        <v>0.81979999999999997</v>
      </c>
      <c r="G34" s="38">
        <v>2.8224999999999998</v>
      </c>
      <c r="H34" s="38">
        <v>4.3096899999999998</v>
      </c>
      <c r="I34" s="38">
        <v>4.6696045000000002</v>
      </c>
      <c r="J34" s="42">
        <v>1.46</v>
      </c>
      <c r="K34" s="40">
        <v>0.96090031000000009</v>
      </c>
    </row>
    <row r="35" spans="2:12" x14ac:dyDescent="0.25">
      <c r="B35" s="15" t="s">
        <v>29</v>
      </c>
      <c r="C35" s="38">
        <v>12.89403179</v>
      </c>
      <c r="D35" s="38">
        <v>13.098040689999999</v>
      </c>
      <c r="E35" s="38">
        <v>16.038573159999999</v>
      </c>
      <c r="F35" s="38">
        <v>9.6724999999999994</v>
      </c>
      <c r="G35" s="38">
        <v>11.319600000000001</v>
      </c>
      <c r="H35" s="38">
        <v>10.422610000000001</v>
      </c>
      <c r="I35" s="38">
        <v>9.3983170500000011</v>
      </c>
      <c r="J35" s="42">
        <v>4.6500000000000004</v>
      </c>
      <c r="K35" s="40">
        <v>9.364497609999999</v>
      </c>
    </row>
    <row r="36" spans="2:12" x14ac:dyDescent="0.25">
      <c r="B36" s="15" t="s">
        <v>30</v>
      </c>
      <c r="C36" s="38">
        <v>87.357913620000005</v>
      </c>
      <c r="D36" s="38">
        <v>80.188693319999999</v>
      </c>
      <c r="E36" s="38">
        <v>75.603005440000004</v>
      </c>
      <c r="F36" s="38">
        <v>25.873999999999999</v>
      </c>
      <c r="G36" s="38">
        <v>3.8786999999999998</v>
      </c>
      <c r="H36" s="38">
        <v>23.672650000000001</v>
      </c>
      <c r="I36" s="38">
        <v>1.20960084</v>
      </c>
      <c r="J36" s="42">
        <v>3.95</v>
      </c>
      <c r="K36" s="40">
        <v>26.1208995</v>
      </c>
    </row>
    <row r="37" spans="2:12" x14ac:dyDescent="0.25">
      <c r="B37" s="15" t="s">
        <v>31</v>
      </c>
      <c r="C37" s="38">
        <v>0.47038999999999997</v>
      </c>
      <c r="D37" s="38">
        <v>0.42272399999999999</v>
      </c>
      <c r="E37" s="38">
        <v>0.28350799999999998</v>
      </c>
      <c r="F37" s="38">
        <v>0.27950000000000003</v>
      </c>
      <c r="G37" s="38">
        <v>0.31880000000000003</v>
      </c>
      <c r="H37" s="38">
        <v>0.12297</v>
      </c>
      <c r="I37" s="38">
        <v>0.28402300000000003</v>
      </c>
      <c r="J37" s="42">
        <v>0.34</v>
      </c>
      <c r="K37" s="40">
        <v>0.24792500000000001</v>
      </c>
    </row>
    <row r="38" spans="2:12" x14ac:dyDescent="0.25">
      <c r="B38" s="15" t="s">
        <v>32</v>
      </c>
      <c r="C38" s="38">
        <v>1.12894984</v>
      </c>
      <c r="D38" s="38">
        <v>0.92553121999999999</v>
      </c>
      <c r="E38" s="38">
        <v>0.36238350000000003</v>
      </c>
      <c r="F38" s="38">
        <v>0.42699999999999999</v>
      </c>
      <c r="G38" s="38">
        <v>0.3584</v>
      </c>
      <c r="H38" s="38">
        <v>0.70328000000000002</v>
      </c>
      <c r="I38" s="38">
        <v>0.66932307999999996</v>
      </c>
      <c r="J38" s="42">
        <v>0.97</v>
      </c>
      <c r="K38" s="40">
        <v>0.57050309999999993</v>
      </c>
    </row>
    <row r="39" spans="2:12" x14ac:dyDescent="0.25">
      <c r="B39" s="15" t="s">
        <v>33</v>
      </c>
      <c r="C39" s="38">
        <v>113.68681243</v>
      </c>
      <c r="D39" s="38">
        <v>103.45061935</v>
      </c>
      <c r="E39" s="38">
        <v>103.083094131</v>
      </c>
      <c r="F39" s="38">
        <v>118.95010000000001</v>
      </c>
      <c r="G39" s="38">
        <v>120.69280000000001</v>
      </c>
      <c r="H39" s="38">
        <v>120.67686</v>
      </c>
      <c r="I39" s="38">
        <v>95.580870169999997</v>
      </c>
      <c r="J39" s="42">
        <v>117.4</v>
      </c>
      <c r="K39" s="40">
        <v>147.19884503999998</v>
      </c>
    </row>
    <row r="40" spans="2:12" x14ac:dyDescent="0.25">
      <c r="B40" s="15" t="s">
        <v>34</v>
      </c>
      <c r="C40" s="38">
        <v>0</v>
      </c>
      <c r="D40" s="38">
        <v>0</v>
      </c>
      <c r="E40" s="38">
        <v>0</v>
      </c>
      <c r="F40" s="38">
        <v>0</v>
      </c>
      <c r="G40" s="38">
        <v>0</v>
      </c>
      <c r="H40" s="38">
        <v>0</v>
      </c>
      <c r="I40" s="38">
        <v>0</v>
      </c>
      <c r="J40" s="38">
        <v>0</v>
      </c>
      <c r="K40" s="40">
        <v>0</v>
      </c>
    </row>
    <row r="41" spans="2:12" x14ac:dyDescent="0.25">
      <c r="B41" s="15" t="s">
        <v>80</v>
      </c>
      <c r="C41" s="38">
        <v>0</v>
      </c>
      <c r="D41" s="38">
        <v>0</v>
      </c>
      <c r="E41" s="38">
        <v>0</v>
      </c>
      <c r="F41" s="38">
        <v>0</v>
      </c>
      <c r="G41" s="38">
        <v>0</v>
      </c>
      <c r="H41" s="42">
        <v>4.6500000000000005E-3</v>
      </c>
      <c r="I41" s="42">
        <v>1.4641E-2</v>
      </c>
      <c r="J41" s="38">
        <v>0</v>
      </c>
      <c r="K41" s="40">
        <v>1.6933E-2</v>
      </c>
    </row>
    <row r="42" spans="2:12" x14ac:dyDescent="0.25">
      <c r="B42" s="16"/>
      <c r="K42" s="16"/>
    </row>
    <row r="43" spans="2:12" ht="30.75" customHeight="1" x14ac:dyDescent="0.25">
      <c r="B43" s="74" t="s">
        <v>242</v>
      </c>
      <c r="C43" s="74"/>
      <c r="D43" s="74"/>
      <c r="E43" s="74"/>
      <c r="F43" s="74"/>
      <c r="G43" s="74"/>
      <c r="H43" s="74"/>
      <c r="I43" s="74"/>
      <c r="J43" s="74"/>
      <c r="K43" s="74"/>
    </row>
    <row r="44" spans="2:12" ht="83.25" customHeight="1" x14ac:dyDescent="0.25">
      <c r="B44" s="76" t="s">
        <v>240</v>
      </c>
      <c r="C44" s="76"/>
      <c r="D44" s="76"/>
      <c r="E44" s="76"/>
      <c r="F44" s="76"/>
      <c r="G44" s="76"/>
      <c r="H44" s="76"/>
      <c r="I44" s="76"/>
      <c r="J44" s="76"/>
      <c r="K44" s="76"/>
    </row>
    <row r="45" spans="2:12" ht="35.450000000000003" customHeight="1" x14ac:dyDescent="0.25">
      <c r="B45" s="77"/>
      <c r="C45" s="77"/>
      <c r="D45" s="77"/>
      <c r="E45" s="77"/>
      <c r="F45" s="77"/>
      <c r="G45" s="77"/>
      <c r="H45" s="77"/>
      <c r="I45" s="77"/>
      <c r="J45" s="77"/>
      <c r="K45" s="77"/>
    </row>
    <row r="46" spans="2:12" x14ac:dyDescent="0.25">
      <c r="B46" s="79" t="s">
        <v>243</v>
      </c>
      <c r="C46" s="79"/>
      <c r="D46" s="79"/>
    </row>
    <row r="48" spans="2:12" x14ac:dyDescent="0.25">
      <c r="L48" s="31">
        <f t="shared" ref="L48" si="0">SUM(L12:L41)</f>
        <v>0</v>
      </c>
    </row>
  </sheetData>
  <mergeCells count="6">
    <mergeCell ref="B8:K8"/>
    <mergeCell ref="B43:K43"/>
    <mergeCell ref="B44:K45"/>
    <mergeCell ref="B46:D46"/>
    <mergeCell ref="B10:B11"/>
    <mergeCell ref="C11:K1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34"/>
  <sheetViews>
    <sheetView workbookViewId="0">
      <selection activeCell="C2" sqref="C2"/>
    </sheetView>
  </sheetViews>
  <sheetFormatPr baseColWidth="10" defaultRowHeight="15" x14ac:dyDescent="0.25"/>
  <cols>
    <col min="14" max="14" width="21.28515625" bestFit="1" customWidth="1"/>
    <col min="15" max="23" width="13" bestFit="1" customWidth="1"/>
  </cols>
  <sheetData>
    <row r="1" spans="1:23" ht="15" customHeight="1" x14ac:dyDescent="0.25">
      <c r="A1" s="22" t="s">
        <v>231</v>
      </c>
      <c r="B1" s="23">
        <v>2014</v>
      </c>
      <c r="C1" s="23">
        <v>2015</v>
      </c>
      <c r="D1" s="23">
        <v>2016</v>
      </c>
      <c r="E1" s="23">
        <v>2017</v>
      </c>
      <c r="F1" s="23">
        <v>2018</v>
      </c>
      <c r="G1" s="23">
        <v>2019</v>
      </c>
      <c r="H1" s="23">
        <v>2020</v>
      </c>
      <c r="I1" s="23">
        <v>2021</v>
      </c>
      <c r="J1" s="23">
        <v>2022</v>
      </c>
      <c r="N1" s="20" t="s">
        <v>218</v>
      </c>
      <c r="O1" t="s">
        <v>222</v>
      </c>
      <c r="P1" t="s">
        <v>223</v>
      </c>
      <c r="Q1" t="s">
        <v>224</v>
      </c>
      <c r="R1" t="s">
        <v>225</v>
      </c>
      <c r="S1" t="s">
        <v>226</v>
      </c>
      <c r="T1" t="s">
        <v>227</v>
      </c>
      <c r="U1" t="s">
        <v>228</v>
      </c>
      <c r="V1" t="s">
        <v>229</v>
      </c>
      <c r="W1" t="s">
        <v>230</v>
      </c>
    </row>
    <row r="2" spans="1:23" x14ac:dyDescent="0.25">
      <c r="A2" s="15" t="str">
        <f>'Demanda de agua departamental'!B12</f>
        <v xml:space="preserve">AMAZONAS </v>
      </c>
      <c r="B2" s="15">
        <f>'Demanda de agua departamental'!C12</f>
        <v>19.825005000000001</v>
      </c>
      <c r="C2" s="15">
        <f>'Demanda de agua departamental'!D12</f>
        <v>0</v>
      </c>
      <c r="D2" s="15">
        <f>'Demanda de agua departamental'!E12</f>
        <v>0</v>
      </c>
      <c r="E2" s="15">
        <f>'Demanda de agua departamental'!F12</f>
        <v>2.2800000000000001E-2</v>
      </c>
      <c r="F2" s="15">
        <f>'Demanda de agua departamental'!G12</f>
        <v>1.8800000000000001E-2</v>
      </c>
      <c r="G2" s="15">
        <f>'Demanda de agua departamental'!H12</f>
        <v>0.32832</v>
      </c>
      <c r="H2" s="15">
        <f>'Demanda de agua departamental'!I12</f>
        <v>2.1252E-2</v>
      </c>
      <c r="I2" s="15">
        <f>'Demanda de agua departamental'!J12</f>
        <v>0.2</v>
      </c>
      <c r="J2" s="15">
        <f>'Demanda de agua departamental'!K12</f>
        <v>1.9602000000000001E-2</v>
      </c>
      <c r="N2" s="21" t="s">
        <v>37</v>
      </c>
      <c r="O2">
        <v>19.825005000000001</v>
      </c>
      <c r="P2">
        <v>0</v>
      </c>
      <c r="Q2">
        <v>0</v>
      </c>
      <c r="R2">
        <v>2.2800000000000001E-2</v>
      </c>
      <c r="S2">
        <v>1.8800000000000001E-2</v>
      </c>
      <c r="T2">
        <v>0.32832</v>
      </c>
      <c r="U2">
        <v>2.1252E-2</v>
      </c>
      <c r="V2">
        <v>0.2</v>
      </c>
      <c r="W2">
        <v>1.9602000000000001E-2</v>
      </c>
    </row>
    <row r="3" spans="1:23" x14ac:dyDescent="0.25">
      <c r="A3" s="15" t="str">
        <f>'Demanda de agua departamental'!B13</f>
        <v>ANTIOQUIA</v>
      </c>
      <c r="B3" s="15">
        <f>'Demanda de agua departamental'!C13</f>
        <v>182.27003874100001</v>
      </c>
      <c r="C3" s="15">
        <f>'Demanda de agua departamental'!D13</f>
        <v>57.879144429999997</v>
      </c>
      <c r="D3" s="15">
        <f>'Demanda de agua departamental'!E13</f>
        <v>49.682905329999997</v>
      </c>
      <c r="E3" s="15">
        <f>'Demanda de agua departamental'!F13</f>
        <v>55.622800000000005</v>
      </c>
      <c r="F3" s="15">
        <f>'Demanda de agua departamental'!G13</f>
        <v>66.569999999999993</v>
      </c>
      <c r="G3" s="15">
        <f>'Demanda de agua departamental'!H13</f>
        <v>61.723839999999996</v>
      </c>
      <c r="H3" s="15">
        <f>'Demanda de agua departamental'!I13</f>
        <v>46.995193180000001</v>
      </c>
      <c r="I3" s="15">
        <f>'Demanda de agua departamental'!J13</f>
        <v>37.22</v>
      </c>
      <c r="J3" s="15">
        <f>'Demanda de agua departamental'!K13</f>
        <v>100.43803169</v>
      </c>
      <c r="N3" s="21" t="s">
        <v>10</v>
      </c>
      <c r="O3">
        <v>182.27003874100001</v>
      </c>
      <c r="P3">
        <v>57.879144429999997</v>
      </c>
      <c r="Q3">
        <v>49.682905329999997</v>
      </c>
      <c r="R3">
        <v>55.622800000000005</v>
      </c>
      <c r="S3">
        <v>66.569999999999993</v>
      </c>
      <c r="T3">
        <v>61.723839999999996</v>
      </c>
      <c r="U3">
        <v>46.995193180000001</v>
      </c>
      <c r="V3">
        <v>37.22</v>
      </c>
      <c r="W3">
        <v>100.43803169</v>
      </c>
    </row>
    <row r="4" spans="1:23" x14ac:dyDescent="0.25">
      <c r="A4" s="15" t="str">
        <f>'Demanda de agua departamental'!B14</f>
        <v>ARAUCA</v>
      </c>
      <c r="B4" s="15">
        <f>'Demanda de agua departamental'!C14</f>
        <v>5.3000000000000001E-5</v>
      </c>
      <c r="C4" s="15">
        <f>'Demanda de agua departamental'!D14</f>
        <v>3.8099999999999999E-4</v>
      </c>
      <c r="D4" s="15">
        <f>'Demanda de agua departamental'!E14</f>
        <v>1.3300000000000001E-4</v>
      </c>
      <c r="E4" s="15">
        <f>'Demanda de agua departamental'!F14</f>
        <v>1.2999999999999999E-3</v>
      </c>
      <c r="F4" s="15">
        <f>'Demanda de agua departamental'!G14</f>
        <v>0</v>
      </c>
      <c r="G4" s="15">
        <f>'Demanda de agua departamental'!H14</f>
        <v>8.4000000000000003E-4</v>
      </c>
      <c r="H4" s="15">
        <f>'Demanda de agua departamental'!I14</f>
        <v>1.5119999999999999E-4</v>
      </c>
      <c r="I4" s="15">
        <f>'Demanda de agua departamental'!J14</f>
        <v>7.6999999999999996E-4</v>
      </c>
      <c r="J4" s="15">
        <f>'Demanda de agua departamental'!K14</f>
        <v>2.4199999999999998E-3</v>
      </c>
      <c r="N4" s="21" t="s">
        <v>11</v>
      </c>
      <c r="O4">
        <v>5.3000000000000001E-5</v>
      </c>
      <c r="P4">
        <v>3.8099999999999999E-4</v>
      </c>
      <c r="Q4">
        <v>1.3300000000000001E-4</v>
      </c>
      <c r="R4">
        <v>1.2999999999999999E-3</v>
      </c>
      <c r="S4">
        <v>0</v>
      </c>
      <c r="T4">
        <v>8.4000000000000003E-4</v>
      </c>
      <c r="U4">
        <v>1.5119999999999999E-4</v>
      </c>
      <c r="V4">
        <v>7.6999999999999996E-4</v>
      </c>
      <c r="W4">
        <v>2.4199999999999998E-3</v>
      </c>
    </row>
    <row r="5" spans="1:23" x14ac:dyDescent="0.25">
      <c r="A5" s="15" t="str">
        <f>'Demanda de agua departamental'!B15</f>
        <v>ATLÁNTICO</v>
      </c>
      <c r="B5" s="15">
        <f>'Demanda de agua departamental'!C15</f>
        <v>20.935875579999998</v>
      </c>
      <c r="C5" s="15">
        <f>'Demanda de agua departamental'!D15</f>
        <v>19.54728862</v>
      </c>
      <c r="D5" s="15">
        <f>'Demanda de agua departamental'!E15</f>
        <v>18.649593600000003</v>
      </c>
      <c r="E5" s="15">
        <f>'Demanda de agua departamental'!F15</f>
        <v>22.366</v>
      </c>
      <c r="F5" s="15">
        <f>'Demanda de agua departamental'!G15</f>
        <v>20.229400000000002</v>
      </c>
      <c r="G5" s="15">
        <f>'Demanda de agua departamental'!H15</f>
        <v>18.37968</v>
      </c>
      <c r="H5" s="15">
        <f>'Demanda de agua departamental'!I15</f>
        <v>19.241110829999997</v>
      </c>
      <c r="I5" s="15">
        <f>'Demanda de agua departamental'!J15</f>
        <v>19.77</v>
      </c>
      <c r="J5" s="15">
        <f>'Demanda de agua departamental'!K15</f>
        <v>19.48795848</v>
      </c>
      <c r="N5" s="21" t="s">
        <v>12</v>
      </c>
      <c r="O5">
        <v>20.935875579999998</v>
      </c>
      <c r="P5">
        <v>19.54728862</v>
      </c>
      <c r="Q5">
        <v>18.649593600000003</v>
      </c>
      <c r="R5">
        <v>22.366</v>
      </c>
      <c r="S5">
        <v>20.229400000000002</v>
      </c>
      <c r="T5">
        <v>18.37968</v>
      </c>
      <c r="U5">
        <v>19.241110829999997</v>
      </c>
      <c r="V5">
        <v>19.77</v>
      </c>
      <c r="W5">
        <v>19.48795848</v>
      </c>
    </row>
    <row r="6" spans="1:23" x14ac:dyDescent="0.25">
      <c r="A6" s="15" t="str">
        <f>'Demanda de agua departamental'!B16</f>
        <v>BOGOTÁ D,C</v>
      </c>
      <c r="B6" s="15">
        <f>'Demanda de agua departamental'!C16</f>
        <v>12.883843310000001</v>
      </c>
      <c r="C6" s="15">
        <f>'Demanda de agua departamental'!D16</f>
        <v>11.7649583</v>
      </c>
      <c r="D6" s="15">
        <f>'Demanda de agua departamental'!E16</f>
        <v>12.349738779999999</v>
      </c>
      <c r="E6" s="15">
        <f>'Demanda de agua departamental'!F16</f>
        <v>10.169700000000001</v>
      </c>
      <c r="F6" s="15">
        <f>'Demanda de agua departamental'!G16</f>
        <v>11.017200000000001</v>
      </c>
      <c r="G6" s="15">
        <f>'Demanda de agua departamental'!H16</f>
        <v>8.8100300000000011</v>
      </c>
      <c r="H6" s="15">
        <f>'Demanda de agua departamental'!I16</f>
        <v>14.21105507</v>
      </c>
      <c r="I6" s="15">
        <f>'Demanda de agua departamental'!J16</f>
        <v>14.82</v>
      </c>
      <c r="J6" s="15">
        <f>'Demanda de agua departamental'!K16</f>
        <v>10.737753960000001</v>
      </c>
      <c r="N6" s="21" t="s">
        <v>13</v>
      </c>
      <c r="O6">
        <v>12.883843310000001</v>
      </c>
      <c r="P6">
        <v>11.7649583</v>
      </c>
      <c r="Q6">
        <v>12.349738779999999</v>
      </c>
      <c r="R6">
        <v>10.169700000000001</v>
      </c>
      <c r="S6">
        <v>11.017200000000001</v>
      </c>
      <c r="T6">
        <v>8.8100300000000011</v>
      </c>
      <c r="U6">
        <v>14.21105507</v>
      </c>
      <c r="V6">
        <v>14.82</v>
      </c>
      <c r="W6">
        <v>10.737753960000001</v>
      </c>
    </row>
    <row r="7" spans="1:23" x14ac:dyDescent="0.25">
      <c r="A7" s="15" t="str">
        <f>'Demanda de agua departamental'!B17</f>
        <v>BOLIVAR</v>
      </c>
      <c r="B7" s="15">
        <f>'Demanda de agua departamental'!C17</f>
        <v>7.4329680900000001</v>
      </c>
      <c r="C7" s="15">
        <f>'Demanda de agua departamental'!D17</f>
        <v>8.0061590000000002</v>
      </c>
      <c r="D7" s="15">
        <f>'Demanda de agua departamental'!E17</f>
        <v>7.2756881799999995</v>
      </c>
      <c r="E7" s="15">
        <f>'Demanda de agua departamental'!F17</f>
        <v>16.063600000000001</v>
      </c>
      <c r="F7" s="15">
        <f>'Demanda de agua departamental'!G17</f>
        <v>8.1641000000000012</v>
      </c>
      <c r="G7" s="15">
        <f>'Demanda de agua departamental'!H17</f>
        <v>8.9436599999999995</v>
      </c>
      <c r="H7" s="15">
        <f>'Demanda de agua departamental'!I17</f>
        <v>16.275184580000001</v>
      </c>
      <c r="I7" s="15">
        <f>'Demanda de agua departamental'!J17</f>
        <v>15.73</v>
      </c>
      <c r="J7" s="15">
        <f>'Demanda de agua departamental'!K17</f>
        <v>8.6956372399999999</v>
      </c>
      <c r="N7" s="21" t="s">
        <v>14</v>
      </c>
      <c r="O7">
        <v>7.4329680900000001</v>
      </c>
      <c r="P7">
        <v>8.0061590000000002</v>
      </c>
      <c r="Q7">
        <v>7.2756881799999995</v>
      </c>
      <c r="R7">
        <v>16.063600000000001</v>
      </c>
      <c r="S7">
        <v>8.1641000000000012</v>
      </c>
      <c r="T7">
        <v>8.9436599999999995</v>
      </c>
      <c r="U7">
        <v>16.275184580000001</v>
      </c>
      <c r="V7">
        <v>15.73</v>
      </c>
      <c r="W7">
        <v>8.6956372399999999</v>
      </c>
    </row>
    <row r="8" spans="1:23" x14ac:dyDescent="0.25">
      <c r="A8" s="15" t="str">
        <f>'Demanda de agua departamental'!B18</f>
        <v>BOYACÁ</v>
      </c>
      <c r="B8" s="15">
        <f>'Demanda de agua departamental'!C18</f>
        <v>1.9531543999999998</v>
      </c>
      <c r="C8" s="15">
        <f>'Demanda de agua departamental'!D18</f>
        <v>1.56816092</v>
      </c>
      <c r="D8" s="15">
        <f>'Demanda de agua departamental'!E18</f>
        <v>3.35939999</v>
      </c>
      <c r="E8" s="15">
        <f>'Demanda de agua departamental'!F18</f>
        <v>1.8874000000000002</v>
      </c>
      <c r="F8" s="15">
        <f>'Demanda de agua departamental'!G18</f>
        <v>3.2915999999999999</v>
      </c>
      <c r="G8" s="15">
        <f>'Demanda de agua departamental'!H18</f>
        <v>3.7261600000000001</v>
      </c>
      <c r="H8" s="15">
        <f>'Demanda de agua departamental'!I18</f>
        <v>3.9691178900000001</v>
      </c>
      <c r="I8" s="15">
        <f>'Demanda de agua departamental'!J18</f>
        <v>3.46</v>
      </c>
      <c r="J8" s="15">
        <f>'Demanda de agua departamental'!K18</f>
        <v>4.7634263399999996</v>
      </c>
      <c r="N8" s="21" t="s">
        <v>15</v>
      </c>
      <c r="O8">
        <v>1.9531543999999998</v>
      </c>
      <c r="P8">
        <v>1.56816092</v>
      </c>
      <c r="Q8">
        <v>3.35939999</v>
      </c>
      <c r="R8">
        <v>1.8874000000000002</v>
      </c>
      <c r="S8">
        <v>3.2915999999999999</v>
      </c>
      <c r="T8">
        <v>3.7261600000000001</v>
      </c>
      <c r="U8">
        <v>3.9691178900000001</v>
      </c>
      <c r="V8">
        <v>3.46</v>
      </c>
      <c r="W8">
        <v>4.7634263399999996</v>
      </c>
    </row>
    <row r="9" spans="1:23" x14ac:dyDescent="0.25">
      <c r="A9" s="15" t="str">
        <f>'Demanda de agua departamental'!B19</f>
        <v>CALDAS</v>
      </c>
      <c r="B9" s="15">
        <f>'Demanda de agua departamental'!C19</f>
        <v>3.9298806000000002</v>
      </c>
      <c r="C9" s="15">
        <f>'Demanda de agua departamental'!D19</f>
        <v>4.0899408399999997</v>
      </c>
      <c r="D9" s="15">
        <f>'Demanda de agua departamental'!E19</f>
        <v>4.3542419599999995</v>
      </c>
      <c r="E9" s="15">
        <f>'Demanda de agua departamental'!F19</f>
        <v>4.1156999999999995</v>
      </c>
      <c r="F9" s="15">
        <f>'Demanda de agua departamental'!G19</f>
        <v>5.7368999999999994</v>
      </c>
      <c r="G9" s="15">
        <f>'Demanda de agua departamental'!H19</f>
        <v>5.2231100000000001</v>
      </c>
      <c r="H9" s="15">
        <f>'Demanda de agua departamental'!I19</f>
        <v>5.3137390899999994</v>
      </c>
      <c r="I9" s="15">
        <f>'Demanda de agua departamental'!J19</f>
        <v>4.7699999999999996</v>
      </c>
      <c r="J9" s="15">
        <f>'Demanda de agua departamental'!K19</f>
        <v>4.20527652</v>
      </c>
      <c r="N9" s="21" t="s">
        <v>78</v>
      </c>
      <c r="O9">
        <v>3.9298806000000002</v>
      </c>
      <c r="P9">
        <v>4.0899408399999997</v>
      </c>
      <c r="Q9">
        <v>4.3542419599999995</v>
      </c>
      <c r="R9">
        <v>4.1156999999999995</v>
      </c>
      <c r="S9">
        <v>5.7368999999999994</v>
      </c>
      <c r="T9">
        <v>5.2231100000000001</v>
      </c>
      <c r="U9">
        <v>5.3137390899999994</v>
      </c>
      <c r="V9">
        <v>4.7699999999999996</v>
      </c>
      <c r="W9">
        <v>4.20527652</v>
      </c>
    </row>
    <row r="10" spans="1:23" x14ac:dyDescent="0.25">
      <c r="A10" s="15" t="str">
        <f>'Demanda de agua departamental'!B20</f>
        <v>CAQUETÁ</v>
      </c>
      <c r="B10" s="15">
        <f>'Demanda de agua departamental'!C20</f>
        <v>0</v>
      </c>
      <c r="C10" s="15">
        <f>'Demanda de agua departamental'!D20</f>
        <v>0</v>
      </c>
      <c r="D10" s="15">
        <f>'Demanda de agua departamental'!E20</f>
        <v>0</v>
      </c>
      <c r="E10" s="15">
        <f>'Demanda de agua departamental'!F20</f>
        <v>9.9000000000000008E-3</v>
      </c>
      <c r="F10" s="15">
        <f>'Demanda de agua departamental'!G20</f>
        <v>4.6799999999999994E-2</v>
      </c>
      <c r="G10" s="15">
        <f>'Demanda de agua departamental'!H20</f>
        <v>1.0121800000000001</v>
      </c>
      <c r="H10" s="15">
        <f>'Demanda de agua departamental'!I20</f>
        <v>8.7676000000000004E-2</v>
      </c>
      <c r="I10" s="15">
        <f>'Demanda de agua departamental'!J20</f>
        <v>0.15</v>
      </c>
      <c r="J10" s="15">
        <f>'Demanda de agua departamental'!K20</f>
        <v>9.1233889999999998E-2</v>
      </c>
      <c r="N10" s="21" t="s">
        <v>16</v>
      </c>
      <c r="O10">
        <v>0</v>
      </c>
      <c r="P10">
        <v>0</v>
      </c>
      <c r="Q10">
        <v>0</v>
      </c>
      <c r="R10">
        <v>9.9000000000000008E-3</v>
      </c>
      <c r="S10">
        <v>4.6799999999999994E-2</v>
      </c>
      <c r="T10">
        <v>1.0121800000000001</v>
      </c>
      <c r="U10">
        <v>8.7676000000000004E-2</v>
      </c>
      <c r="V10">
        <v>0.15</v>
      </c>
      <c r="W10">
        <v>9.1233889999999998E-2</v>
      </c>
    </row>
    <row r="11" spans="1:23" x14ac:dyDescent="0.25">
      <c r="A11" s="15" t="str">
        <f>'Demanda de agua departamental'!B21</f>
        <v>CASANARE</v>
      </c>
      <c r="B11" s="15">
        <f>'Demanda de agua departamental'!C21</f>
        <v>0.29488880000000001</v>
      </c>
      <c r="C11" s="15">
        <f>'Demanda de agua departamental'!D21</f>
        <v>11.9479898</v>
      </c>
      <c r="D11" s="15">
        <f>'Demanda de agua departamental'!E21</f>
        <v>0.448291</v>
      </c>
      <c r="E11" s="15">
        <f>'Demanda de agua departamental'!F21</f>
        <v>4.4699</v>
      </c>
      <c r="F11" s="15">
        <f>'Demanda de agua departamental'!G21</f>
        <v>0.35420000000000001</v>
      </c>
      <c r="G11" s="15">
        <f>'Demanda de agua departamental'!H21</f>
        <v>0.84423000000000004</v>
      </c>
      <c r="H11" s="15">
        <f>'Demanda de agua departamental'!I21</f>
        <v>0.92729131999999992</v>
      </c>
      <c r="I11" s="15">
        <f>'Demanda de agua departamental'!J21</f>
        <v>16.38</v>
      </c>
      <c r="J11" s="15">
        <f>'Demanda de agua departamental'!K21</f>
        <v>0.76906311999999999</v>
      </c>
      <c r="N11" s="21" t="s">
        <v>17</v>
      </c>
      <c r="O11">
        <v>0.29488880000000001</v>
      </c>
      <c r="P11">
        <v>11.9479898</v>
      </c>
      <c r="Q11">
        <v>0.448291</v>
      </c>
      <c r="R11">
        <v>4.4699</v>
      </c>
      <c r="S11">
        <v>0.35420000000000001</v>
      </c>
      <c r="T11">
        <v>0.84423000000000004</v>
      </c>
      <c r="U11">
        <v>0.92729131999999992</v>
      </c>
      <c r="V11">
        <v>16.38</v>
      </c>
      <c r="W11">
        <v>0.76906311999999999</v>
      </c>
    </row>
    <row r="12" spans="1:23" x14ac:dyDescent="0.25">
      <c r="A12" s="15" t="str">
        <f>'Demanda de agua departamental'!B22</f>
        <v>CAUCA</v>
      </c>
      <c r="B12" s="15">
        <f>'Demanda de agua departamental'!C22</f>
        <v>22.17588404</v>
      </c>
      <c r="C12" s="15">
        <f>'Demanda de agua departamental'!D22</f>
        <v>21.378113160000002</v>
      </c>
      <c r="D12" s="15">
        <f>'Demanda de agua departamental'!E22</f>
        <v>22.30922498</v>
      </c>
      <c r="E12" s="15">
        <f>'Demanda de agua departamental'!F22</f>
        <v>23.654299999999999</v>
      </c>
      <c r="F12" s="15">
        <f>'Demanda de agua departamental'!G22</f>
        <v>26.7652</v>
      </c>
      <c r="G12" s="15">
        <f>'Demanda de agua departamental'!H22</f>
        <v>23.020150000000001</v>
      </c>
      <c r="H12" s="15">
        <f>'Demanda de agua departamental'!I22</f>
        <v>21.936087079999997</v>
      </c>
      <c r="I12" s="15">
        <f>'Demanda de agua departamental'!J22</f>
        <v>21.77</v>
      </c>
      <c r="J12" s="15">
        <f>'Demanda de agua departamental'!K22</f>
        <v>22.061787410000001</v>
      </c>
      <c r="N12" s="21" t="s">
        <v>18</v>
      </c>
      <c r="O12">
        <v>22.17588404</v>
      </c>
      <c r="P12">
        <v>21.378113160000002</v>
      </c>
      <c r="Q12">
        <v>22.30922498</v>
      </c>
      <c r="R12">
        <v>23.654299999999999</v>
      </c>
      <c r="S12">
        <v>26.7652</v>
      </c>
      <c r="T12">
        <v>23.020150000000001</v>
      </c>
      <c r="U12">
        <v>21.936087079999997</v>
      </c>
      <c r="V12">
        <v>21.77</v>
      </c>
      <c r="W12">
        <v>22.061787410000001</v>
      </c>
    </row>
    <row r="13" spans="1:23" x14ac:dyDescent="0.25">
      <c r="A13" s="15" t="str">
        <f>'Demanda de agua departamental'!B23</f>
        <v>CESAR</v>
      </c>
      <c r="B13" s="15">
        <f>'Demanda de agua departamental'!C23</f>
        <v>1.55494401</v>
      </c>
      <c r="C13" s="15">
        <f>'Demanda de agua departamental'!D23</f>
        <v>0.87847501000000006</v>
      </c>
      <c r="D13" s="15">
        <f>'Demanda de agua departamental'!E23</f>
        <v>0.51569600000000004</v>
      </c>
      <c r="E13" s="15">
        <f>'Demanda de agua departamental'!F23</f>
        <v>1.8625999999999998</v>
      </c>
      <c r="F13" s="15">
        <f>'Demanda de agua departamental'!G23</f>
        <v>1.1165999999999998</v>
      </c>
      <c r="G13" s="15">
        <f>'Demanda de agua departamental'!H23</f>
        <v>0.72396000000000005</v>
      </c>
      <c r="H13" s="15">
        <f>'Demanda de agua departamental'!I23</f>
        <v>1.6933681599999999</v>
      </c>
      <c r="I13" s="15">
        <f>'Demanda de agua departamental'!J23</f>
        <v>1.9</v>
      </c>
      <c r="J13" s="15">
        <f>'Demanda de agua departamental'!K23</f>
        <v>1.8412839999999999</v>
      </c>
      <c r="N13" s="21" t="s">
        <v>19</v>
      </c>
      <c r="O13">
        <v>1.55494401</v>
      </c>
      <c r="P13">
        <v>0.87847501000000006</v>
      </c>
      <c r="Q13">
        <v>0.51569600000000004</v>
      </c>
      <c r="R13">
        <v>1.8625999999999998</v>
      </c>
      <c r="S13">
        <v>1.1165999999999998</v>
      </c>
      <c r="T13">
        <v>0.72396000000000005</v>
      </c>
      <c r="U13">
        <v>1.6933681599999999</v>
      </c>
      <c r="V13">
        <v>1.9</v>
      </c>
      <c r="W13">
        <v>1.8412839999999999</v>
      </c>
    </row>
    <row r="14" spans="1:23" x14ac:dyDescent="0.25">
      <c r="A14" s="15" t="str">
        <f>'Demanda de agua departamental'!B24</f>
        <v>CORDOBA</v>
      </c>
      <c r="B14" s="15">
        <f>'Demanda de agua departamental'!C24</f>
        <v>0.46904400000000002</v>
      </c>
      <c r="C14" s="15">
        <f>'Demanda de agua departamental'!D24</f>
        <v>0.41010322999999999</v>
      </c>
      <c r="D14" s="15">
        <f>'Demanda de agua departamental'!E24</f>
        <v>1.2334468999999999</v>
      </c>
      <c r="E14" s="15">
        <f>'Demanda de agua departamental'!F24</f>
        <v>1.5137</v>
      </c>
      <c r="F14" s="15">
        <f>'Demanda de agua departamental'!G24</f>
        <v>1.3357999999999999</v>
      </c>
      <c r="G14" s="15">
        <f>'Demanda de agua departamental'!H24</f>
        <v>0.48194999999999999</v>
      </c>
      <c r="H14" s="15">
        <f>'Demanda de agua departamental'!I24</f>
        <v>0.60247568000000007</v>
      </c>
      <c r="I14" s="15">
        <f>'Demanda de agua departamental'!J24</f>
        <v>0.27</v>
      </c>
      <c r="J14" s="15">
        <f>'Demanda de agua departamental'!K24</f>
        <v>0</v>
      </c>
      <c r="N14" s="21" t="s">
        <v>20</v>
      </c>
      <c r="O14">
        <v>0.46904400000000002</v>
      </c>
      <c r="P14">
        <v>0.41010322999999999</v>
      </c>
      <c r="Q14">
        <v>1.2334468999999999</v>
      </c>
      <c r="R14">
        <v>1.5137</v>
      </c>
      <c r="S14">
        <v>1.3357999999999999</v>
      </c>
      <c r="T14">
        <v>0.48194999999999999</v>
      </c>
      <c r="U14">
        <v>0.60247568000000007</v>
      </c>
      <c r="V14">
        <v>0.27</v>
      </c>
      <c r="W14">
        <v>0</v>
      </c>
    </row>
    <row r="15" spans="1:23" x14ac:dyDescent="0.25">
      <c r="A15" s="15" t="str">
        <f>'Demanda de agua departamental'!B25</f>
        <v>CUNDINAMARCA</v>
      </c>
      <c r="B15" s="15">
        <f>'Demanda de agua departamental'!C25</f>
        <v>73.277633359999996</v>
      </c>
      <c r="C15" s="15">
        <f>'Demanda de agua departamental'!D25</f>
        <v>83.393416110000004</v>
      </c>
      <c r="D15" s="15">
        <f>'Demanda de agua departamental'!E25</f>
        <v>38.058806340000004</v>
      </c>
      <c r="E15" s="15">
        <f>'Demanda de agua departamental'!F25</f>
        <v>49.341500000000003</v>
      </c>
      <c r="F15" s="15">
        <f>'Demanda de agua departamental'!G25</f>
        <v>30.576799999999999</v>
      </c>
      <c r="G15" s="15">
        <f>'Demanda de agua departamental'!H25</f>
        <v>23.01371</v>
      </c>
      <c r="H15" s="15">
        <f>'Demanda de agua departamental'!I25</f>
        <v>30.715085039999998</v>
      </c>
      <c r="I15" s="15">
        <f>'Demanda de agua departamental'!J25</f>
        <v>30.32</v>
      </c>
      <c r="J15" s="15">
        <f>'Demanda de agua departamental'!K25</f>
        <v>30.134718750000001</v>
      </c>
      <c r="N15" s="21" t="s">
        <v>21</v>
      </c>
      <c r="O15">
        <v>73.277633359999996</v>
      </c>
      <c r="P15">
        <v>83.393416110000004</v>
      </c>
      <c r="Q15">
        <v>38.058806340000004</v>
      </c>
      <c r="R15">
        <v>49.341500000000003</v>
      </c>
      <c r="S15">
        <v>30.576799999999999</v>
      </c>
      <c r="T15">
        <v>23.01371</v>
      </c>
      <c r="U15">
        <v>30.715085039999998</v>
      </c>
      <c r="V15">
        <v>30.32</v>
      </c>
      <c r="W15">
        <v>30.134718750000001</v>
      </c>
    </row>
    <row r="16" spans="1:23" x14ac:dyDescent="0.25">
      <c r="A16" s="15" t="str">
        <f>'Demanda de agua departamental'!B26</f>
        <v>GUAINÍA</v>
      </c>
      <c r="B16" s="15">
        <f>'Demanda de agua departamental'!C26</f>
        <v>0</v>
      </c>
      <c r="C16" s="15">
        <f>'Demanda de agua departamental'!D26</f>
        <v>1.8999999999999998E-6</v>
      </c>
      <c r="D16" s="15">
        <f>'Demanda de agua departamental'!E26</f>
        <v>0</v>
      </c>
      <c r="E16" s="15">
        <f>'Demanda de agua departamental'!F26</f>
        <v>0</v>
      </c>
      <c r="F16" s="15">
        <f>'Demanda de agua departamental'!G26</f>
        <v>0</v>
      </c>
      <c r="G16" s="15">
        <f>'Demanda de agua departamental'!H26</f>
        <v>2.0000000000000002E-5</v>
      </c>
      <c r="H16" s="15">
        <f>'Demanda de agua departamental'!I26</f>
        <v>1.5E-6</v>
      </c>
      <c r="I16" s="15">
        <f>'Demanda de agua departamental'!J26</f>
        <v>1.5999999999999999E-6</v>
      </c>
      <c r="J16" s="15">
        <f>'Demanda de agua departamental'!K26</f>
        <v>0.47817609999999999</v>
      </c>
      <c r="N16" s="21" t="s">
        <v>79</v>
      </c>
      <c r="O16">
        <v>0</v>
      </c>
      <c r="P16">
        <v>1.8999999999999998E-6</v>
      </c>
      <c r="Q16">
        <v>0</v>
      </c>
      <c r="R16">
        <v>0</v>
      </c>
      <c r="S16">
        <v>0</v>
      </c>
      <c r="T16">
        <v>2.0000000000000002E-5</v>
      </c>
      <c r="U16">
        <v>1.5E-6</v>
      </c>
      <c r="V16">
        <v>1.5999999999999999E-6</v>
      </c>
      <c r="W16">
        <v>0.47817609999999999</v>
      </c>
    </row>
    <row r="17" spans="1:23" x14ac:dyDescent="0.25">
      <c r="A17" s="15" t="str">
        <f>'Demanda de agua departamental'!B27</f>
        <v>HUILA</v>
      </c>
      <c r="B17" s="15">
        <f>'Demanda de agua departamental'!C27</f>
        <v>0.44176646000000003</v>
      </c>
      <c r="C17" s="15">
        <f>'Demanda de agua departamental'!D27</f>
        <v>0.43104009999999998</v>
      </c>
      <c r="D17" s="15">
        <f>'Demanda de agua departamental'!E27</f>
        <v>0.55721149999999997</v>
      </c>
      <c r="E17" s="15">
        <f>'Demanda de agua departamental'!F27</f>
        <v>0.41770000000000002</v>
      </c>
      <c r="F17" s="15">
        <f>'Demanda de agua departamental'!G27</f>
        <v>0.31330000000000002</v>
      </c>
      <c r="G17" s="15">
        <f>'Demanda de agua departamental'!H27</f>
        <v>0.59923000000000004</v>
      </c>
      <c r="H17" s="15">
        <f>'Demanda de agua departamental'!I27</f>
        <v>0.6014661899999999</v>
      </c>
      <c r="I17" s="15">
        <f>'Demanda de agua departamental'!J27</f>
        <v>0.67</v>
      </c>
      <c r="J17" s="15">
        <f>'Demanda de agua departamental'!K27</f>
        <v>1.17056914</v>
      </c>
      <c r="N17" s="21" t="s">
        <v>22</v>
      </c>
      <c r="O17">
        <v>0.44176646000000003</v>
      </c>
      <c r="P17">
        <v>0.43104009999999998</v>
      </c>
      <c r="Q17">
        <v>0.55721149999999997</v>
      </c>
      <c r="R17">
        <v>0.41770000000000002</v>
      </c>
      <c r="S17">
        <v>0.31330000000000002</v>
      </c>
      <c r="T17">
        <v>0.59923000000000004</v>
      </c>
      <c r="U17">
        <v>0.6014661899999999</v>
      </c>
      <c r="V17">
        <v>0.67</v>
      </c>
      <c r="W17">
        <v>1.17056914</v>
      </c>
    </row>
    <row r="18" spans="1:23" x14ac:dyDescent="0.25">
      <c r="A18" s="15" t="str">
        <f>'Demanda de agua departamental'!B28</f>
        <v>LA GUAJIRA</v>
      </c>
      <c r="B18" s="15">
        <f>'Demanda de agua departamental'!C28</f>
        <v>1.0946260000000001</v>
      </c>
      <c r="C18" s="15">
        <f>'Demanda de agua departamental'!D28</f>
        <v>0.40633570000000002</v>
      </c>
      <c r="D18" s="15">
        <f>'Demanda de agua departamental'!E28</f>
        <v>0.3915149</v>
      </c>
      <c r="E18" s="15">
        <f>'Demanda de agua departamental'!F28</f>
        <v>5.0789</v>
      </c>
      <c r="F18" s="15">
        <f>'Demanda de agua departamental'!G28</f>
        <v>2.5000000000000001E-3</v>
      </c>
      <c r="G18" s="15">
        <f>'Demanda de agua departamental'!H28</f>
        <v>6.8400000000000002E-2</v>
      </c>
      <c r="H18" s="15">
        <f>'Demanda de agua departamental'!I28</f>
        <v>5.6893300000000003E-3</v>
      </c>
      <c r="I18" s="15">
        <f>'Demanda de agua departamental'!J28</f>
        <v>1.1299999999999999E-3</v>
      </c>
      <c r="J18" s="15">
        <f>'Demanda de agua departamental'!K28</f>
        <v>1.5293930000000001E-2</v>
      </c>
      <c r="N18" s="21" t="s">
        <v>23</v>
      </c>
      <c r="O18">
        <v>1.0946260000000001</v>
      </c>
      <c r="P18">
        <v>0.40633570000000002</v>
      </c>
      <c r="Q18">
        <v>0.3915149</v>
      </c>
      <c r="R18">
        <v>5.0789</v>
      </c>
      <c r="S18">
        <v>2.5000000000000001E-3</v>
      </c>
      <c r="T18">
        <v>6.8400000000000002E-2</v>
      </c>
      <c r="U18">
        <v>5.6893300000000003E-3</v>
      </c>
      <c r="V18">
        <v>1.1299999999999999E-3</v>
      </c>
      <c r="W18">
        <v>1.5293930000000001E-2</v>
      </c>
    </row>
    <row r="19" spans="1:23" x14ac:dyDescent="0.25">
      <c r="A19" s="15" t="str">
        <f>'Demanda de agua departamental'!B29</f>
        <v>MAGDALENA</v>
      </c>
      <c r="B19" s="15">
        <f>'Demanda de agua departamental'!C29</f>
        <v>1.2736513300000001</v>
      </c>
      <c r="C19" s="15">
        <f>'Demanda de agua departamental'!D29</f>
        <v>1.8314047099999999</v>
      </c>
      <c r="D19" s="15">
        <f>'Demanda de agua departamental'!E29</f>
        <v>1.30380567</v>
      </c>
      <c r="E19" s="15">
        <f>'Demanda de agua departamental'!F29</f>
        <v>1.4434</v>
      </c>
      <c r="F19" s="15">
        <f>'Demanda de agua departamental'!G29</f>
        <v>0.84339999999999993</v>
      </c>
      <c r="G19" s="15">
        <f>'Demanda de agua departamental'!H29</f>
        <v>1.1272599999999999</v>
      </c>
      <c r="H19" s="15">
        <f>'Demanda de agua departamental'!I29</f>
        <v>1.0815362099999999</v>
      </c>
      <c r="I19" s="15">
        <f>'Demanda de agua departamental'!J29</f>
        <v>1.1499999999999999</v>
      </c>
      <c r="J19" s="15">
        <f>'Demanda de agua departamental'!K29</f>
        <v>1.34021463</v>
      </c>
      <c r="N19" s="21" t="s">
        <v>24</v>
      </c>
      <c r="O19">
        <v>1.2736513300000001</v>
      </c>
      <c r="P19">
        <v>1.8314047099999999</v>
      </c>
      <c r="Q19">
        <v>1.30380567</v>
      </c>
      <c r="R19">
        <v>1.4434</v>
      </c>
      <c r="S19">
        <v>0.84339999999999993</v>
      </c>
      <c r="T19">
        <v>1.1272599999999999</v>
      </c>
      <c r="U19">
        <v>1.0815362099999999</v>
      </c>
      <c r="V19">
        <v>1.1499999999999999</v>
      </c>
      <c r="W19">
        <v>1.34021463</v>
      </c>
    </row>
    <row r="20" spans="1:23" x14ac:dyDescent="0.25">
      <c r="A20" s="15" t="str">
        <f>'Demanda de agua departamental'!B30</f>
        <v>META</v>
      </c>
      <c r="B20" s="15">
        <f>'Demanda de agua departamental'!C30</f>
        <v>18.75957189</v>
      </c>
      <c r="C20" s="15">
        <f>'Demanda de agua departamental'!D30</f>
        <v>0.6645932</v>
      </c>
      <c r="D20" s="15">
        <f>'Demanda de agua departamental'!E30</f>
        <v>16.333382279999999</v>
      </c>
      <c r="E20" s="15">
        <f>'Demanda de agua departamental'!F30</f>
        <v>15.9411</v>
      </c>
      <c r="F20" s="15">
        <f>'Demanda de agua departamental'!G30</f>
        <v>14.0959</v>
      </c>
      <c r="G20" s="15">
        <f>'Demanda de agua departamental'!H30</f>
        <v>1.88307</v>
      </c>
      <c r="H20" s="15">
        <f>'Demanda de agua departamental'!I30</f>
        <v>3.82309425</v>
      </c>
      <c r="I20" s="15">
        <f>'Demanda de agua departamental'!J30</f>
        <v>41.77</v>
      </c>
      <c r="J20" s="15">
        <f>'Demanda de agua departamental'!K30</f>
        <v>1.5629803200000001</v>
      </c>
      <c r="N20" s="21" t="s">
        <v>25</v>
      </c>
      <c r="O20">
        <v>18.75957189</v>
      </c>
      <c r="P20">
        <v>0.6645932</v>
      </c>
      <c r="Q20">
        <v>16.333382279999999</v>
      </c>
      <c r="R20">
        <v>15.9411</v>
      </c>
      <c r="S20">
        <v>14.0959</v>
      </c>
      <c r="T20">
        <v>1.88307</v>
      </c>
      <c r="U20">
        <v>3.82309425</v>
      </c>
      <c r="V20">
        <v>41.77</v>
      </c>
      <c r="W20">
        <v>1.5629803200000001</v>
      </c>
    </row>
    <row r="21" spans="1:23" x14ac:dyDescent="0.25">
      <c r="A21" s="15" t="str">
        <f>'Demanda de agua departamental'!B31</f>
        <v>NARIÑO</v>
      </c>
      <c r="B21" s="15">
        <f>'Demanda de agua departamental'!C31</f>
        <v>0.97596539999999998</v>
      </c>
      <c r="C21" s="15">
        <f>'Demanda de agua departamental'!D31</f>
        <v>4.09874E-2</v>
      </c>
      <c r="D21" s="15">
        <f>'Demanda de agua departamental'!E31</f>
        <v>0.25083339999999998</v>
      </c>
      <c r="E21" s="15">
        <f>'Demanda de agua departamental'!F31</f>
        <v>0.16540000000000002</v>
      </c>
      <c r="F21" s="15">
        <f>'Demanda de agua departamental'!G31</f>
        <v>0.29330000000000001</v>
      </c>
      <c r="G21" s="15">
        <f>'Demanda de agua departamental'!H31</f>
        <v>0.22277000000000002</v>
      </c>
      <c r="H21" s="15">
        <f>'Demanda de agua departamental'!I31</f>
        <v>3.0600980799999999</v>
      </c>
      <c r="I21" s="15">
        <f>'Demanda de agua departamental'!J31</f>
        <v>0.17</v>
      </c>
      <c r="J21" s="15">
        <f>'Demanda de agua departamental'!K31</f>
        <v>1.3139700300000001</v>
      </c>
      <c r="N21" s="21" t="s">
        <v>26</v>
      </c>
      <c r="O21">
        <v>0.97596539999999998</v>
      </c>
      <c r="P21">
        <v>4.09874E-2</v>
      </c>
      <c r="Q21">
        <v>0.25083339999999998</v>
      </c>
      <c r="R21">
        <v>0.16540000000000002</v>
      </c>
      <c r="S21">
        <v>0.29330000000000001</v>
      </c>
      <c r="T21">
        <v>0.22277000000000002</v>
      </c>
      <c r="U21">
        <v>3.0600980799999999</v>
      </c>
      <c r="V21">
        <v>0.17</v>
      </c>
      <c r="W21">
        <v>1.3139700300000001</v>
      </c>
    </row>
    <row r="22" spans="1:23" x14ac:dyDescent="0.25">
      <c r="A22" s="15" t="str">
        <f>'Demanda de agua departamental'!B32</f>
        <v>NORTE DE SANTANDER</v>
      </c>
      <c r="B22" s="15">
        <f>'Demanda de agua departamental'!C32</f>
        <v>4.6089759800000003</v>
      </c>
      <c r="C22" s="15">
        <f>'Demanda de agua departamental'!D32</f>
        <v>1.1085184800000001</v>
      </c>
      <c r="D22" s="15">
        <f>'Demanda de agua departamental'!E32</f>
        <v>0.96255599999999997</v>
      </c>
      <c r="E22" s="15">
        <f>'Demanda de agua departamental'!F32</f>
        <v>0.55059999999999998</v>
      </c>
      <c r="F22" s="15">
        <f>'Demanda de agua departamental'!G32</f>
        <v>1.1577</v>
      </c>
      <c r="G22" s="15">
        <f>'Demanda de agua departamental'!H32</f>
        <v>0.80076000000000003</v>
      </c>
      <c r="H22" s="15">
        <f>'Demanda de agua departamental'!I32</f>
        <v>0.43293549999999997</v>
      </c>
      <c r="I22" s="15">
        <f>'Demanda de agua departamental'!J32</f>
        <v>0.5</v>
      </c>
      <c r="J22" s="15">
        <f>'Demanda de agua departamental'!K32</f>
        <v>0.60669499999999998</v>
      </c>
      <c r="N22" s="21" t="s">
        <v>27</v>
      </c>
      <c r="O22">
        <v>4.6089759800000003</v>
      </c>
      <c r="P22">
        <v>1.1085184800000001</v>
      </c>
      <c r="Q22">
        <v>0.96255599999999997</v>
      </c>
      <c r="R22">
        <v>0.55059999999999998</v>
      </c>
      <c r="S22">
        <v>1.1577</v>
      </c>
      <c r="T22">
        <v>0.80076000000000003</v>
      </c>
      <c r="U22">
        <v>0.43293549999999997</v>
      </c>
      <c r="V22">
        <v>0.5</v>
      </c>
      <c r="W22">
        <v>0.60669499999999998</v>
      </c>
    </row>
    <row r="23" spans="1:23" x14ac:dyDescent="0.25">
      <c r="A23" s="15" t="str">
        <f>'Demanda de agua departamental'!B33</f>
        <v>PUTUMAYO</v>
      </c>
      <c r="B23" s="15">
        <f>'Demanda de agua departamental'!C33</f>
        <v>0</v>
      </c>
      <c r="C23" s="15">
        <f>'Demanda de agua departamental'!D33</f>
        <v>0</v>
      </c>
      <c r="D23" s="15">
        <f>'Demanda de agua departamental'!E33</f>
        <v>0</v>
      </c>
      <c r="E23" s="15">
        <f>'Demanda de agua departamental'!F33</f>
        <v>3.2000000000000002E-3</v>
      </c>
      <c r="F23" s="15">
        <f>'Demanda de agua departamental'!G33</f>
        <v>8.0000000000000007E-5</v>
      </c>
      <c r="G23" s="15">
        <f>'Demanda de agua departamental'!H33</f>
        <v>1E-4</v>
      </c>
      <c r="H23" s="15">
        <f>'Demanda de agua departamental'!I33</f>
        <v>0</v>
      </c>
      <c r="I23" s="15">
        <f>'Demanda de agua departamental'!J33</f>
        <v>0</v>
      </c>
      <c r="J23" s="15">
        <f>'Demanda de agua departamental'!K33</f>
        <v>0</v>
      </c>
      <c r="N23" s="21" t="s">
        <v>28</v>
      </c>
      <c r="O23">
        <v>0</v>
      </c>
      <c r="P23">
        <v>0</v>
      </c>
      <c r="Q23">
        <v>0</v>
      </c>
      <c r="R23">
        <v>3.2000000000000002E-3</v>
      </c>
      <c r="S23">
        <v>8.0000000000000007E-5</v>
      </c>
      <c r="T23">
        <v>1E-4</v>
      </c>
      <c r="U23">
        <v>0</v>
      </c>
      <c r="V23">
        <v>0</v>
      </c>
      <c r="W23">
        <v>0</v>
      </c>
    </row>
    <row r="24" spans="1:23" x14ac:dyDescent="0.25">
      <c r="A24" s="15" t="str">
        <f>'Demanda de agua departamental'!B34</f>
        <v>QUINDÍO</v>
      </c>
      <c r="B24" s="15">
        <f>'Demanda de agua departamental'!C34</f>
        <v>29.539926690000001</v>
      </c>
      <c r="C24" s="15">
        <f>'Demanda de agua departamental'!D34</f>
        <v>0.70857331999999995</v>
      </c>
      <c r="D24" s="15">
        <f>'Demanda de agua departamental'!E34</f>
        <v>0.58156450000000004</v>
      </c>
      <c r="E24" s="15">
        <f>'Demanda de agua departamental'!F34</f>
        <v>0.81979999999999997</v>
      </c>
      <c r="F24" s="15">
        <f>'Demanda de agua departamental'!G34</f>
        <v>2.8224999999999998</v>
      </c>
      <c r="G24" s="15">
        <f>'Demanda de agua departamental'!H34</f>
        <v>4.3096899999999998</v>
      </c>
      <c r="H24" s="15">
        <f>'Demanda de agua departamental'!I34</f>
        <v>4.6696045000000002</v>
      </c>
      <c r="I24" s="15">
        <f>'Demanda de agua departamental'!J34</f>
        <v>1.46</v>
      </c>
      <c r="J24" s="15">
        <f>'Demanda de agua departamental'!K34</f>
        <v>0.96090031000000009</v>
      </c>
      <c r="N24" s="21" t="s">
        <v>81</v>
      </c>
      <c r="O24">
        <v>29.539926690000001</v>
      </c>
      <c r="P24">
        <v>0.70857331999999995</v>
      </c>
      <c r="Q24">
        <v>0.58156450000000004</v>
      </c>
      <c r="R24">
        <v>0.81979999999999997</v>
      </c>
      <c r="S24">
        <v>2.8224999999999998</v>
      </c>
      <c r="T24">
        <v>4.3096899999999998</v>
      </c>
      <c r="U24">
        <v>4.6696045000000002</v>
      </c>
      <c r="V24">
        <v>1.46</v>
      </c>
      <c r="W24">
        <v>0.96090031000000009</v>
      </c>
    </row>
    <row r="25" spans="1:23" x14ac:dyDescent="0.25">
      <c r="A25" s="15" t="str">
        <f>'Demanda de agua departamental'!B35</f>
        <v>RISARALDA</v>
      </c>
      <c r="B25" s="15">
        <f>'Demanda de agua departamental'!C35</f>
        <v>12.89403179</v>
      </c>
      <c r="C25" s="15">
        <f>'Demanda de agua departamental'!D35</f>
        <v>13.098040689999999</v>
      </c>
      <c r="D25" s="15">
        <f>'Demanda de agua departamental'!E35</f>
        <v>16.038573159999999</v>
      </c>
      <c r="E25" s="15">
        <f>'Demanda de agua departamental'!F35</f>
        <v>9.6724999999999994</v>
      </c>
      <c r="F25" s="15">
        <f>'Demanda de agua departamental'!G35</f>
        <v>11.319600000000001</v>
      </c>
      <c r="G25" s="15">
        <f>'Demanda de agua departamental'!H35</f>
        <v>10.422610000000001</v>
      </c>
      <c r="H25" s="15">
        <f>'Demanda de agua departamental'!I35</f>
        <v>9.3983170500000011</v>
      </c>
      <c r="I25" s="15">
        <f>'Demanda de agua departamental'!J35</f>
        <v>4.6500000000000004</v>
      </c>
      <c r="J25" s="15">
        <f>'Demanda de agua departamental'!K35</f>
        <v>9.364497609999999</v>
      </c>
      <c r="N25" s="21" t="s">
        <v>29</v>
      </c>
      <c r="O25">
        <v>12.89403179</v>
      </c>
      <c r="P25">
        <v>13.098040689999999</v>
      </c>
      <c r="Q25">
        <v>16.038573159999999</v>
      </c>
      <c r="R25">
        <v>9.6724999999999994</v>
      </c>
      <c r="S25">
        <v>11.319600000000001</v>
      </c>
      <c r="T25">
        <v>10.422610000000001</v>
      </c>
      <c r="U25">
        <v>9.3983170500000011</v>
      </c>
      <c r="V25">
        <v>4.6500000000000004</v>
      </c>
      <c r="W25">
        <v>9.364497609999999</v>
      </c>
    </row>
    <row r="26" spans="1:23" x14ac:dyDescent="0.25">
      <c r="A26" s="15" t="str">
        <f>'Demanda de agua departamental'!B36</f>
        <v>SANTANDER</v>
      </c>
      <c r="B26" s="15">
        <f>'Demanda de agua departamental'!C36</f>
        <v>87.357913620000005</v>
      </c>
      <c r="C26" s="15">
        <f>'Demanda de agua departamental'!D36</f>
        <v>80.188693319999999</v>
      </c>
      <c r="D26" s="15">
        <f>'Demanda de agua departamental'!E36</f>
        <v>75.603005440000004</v>
      </c>
      <c r="E26" s="15">
        <f>'Demanda de agua departamental'!F36</f>
        <v>25.873999999999999</v>
      </c>
      <c r="F26" s="15">
        <f>'Demanda de agua departamental'!G36</f>
        <v>3.8786999999999998</v>
      </c>
      <c r="G26" s="15">
        <f>'Demanda de agua departamental'!H36</f>
        <v>23.672650000000001</v>
      </c>
      <c r="H26" s="15">
        <f>'Demanda de agua departamental'!I36</f>
        <v>1.20960084</v>
      </c>
      <c r="I26" s="15">
        <f>'Demanda de agua departamental'!J36</f>
        <v>3.95</v>
      </c>
      <c r="J26" s="15">
        <f>'Demanda de agua departamental'!K36</f>
        <v>26.1208995</v>
      </c>
      <c r="N26" s="21" t="s">
        <v>30</v>
      </c>
      <c r="O26">
        <v>87.357913620000005</v>
      </c>
      <c r="P26">
        <v>80.188693319999999</v>
      </c>
      <c r="Q26">
        <v>75.603005440000004</v>
      </c>
      <c r="R26">
        <v>25.873999999999999</v>
      </c>
      <c r="S26">
        <v>3.8786999999999998</v>
      </c>
      <c r="T26">
        <v>23.672650000000001</v>
      </c>
      <c r="U26">
        <v>1.20960084</v>
      </c>
      <c r="V26">
        <v>3.95</v>
      </c>
      <c r="W26">
        <v>26.1208995</v>
      </c>
    </row>
    <row r="27" spans="1:23" x14ac:dyDescent="0.25">
      <c r="A27" s="15" t="str">
        <f>'Demanda de agua departamental'!B37</f>
        <v>SUCRE</v>
      </c>
      <c r="B27" s="15">
        <f>'Demanda de agua departamental'!C37</f>
        <v>0.47038999999999997</v>
      </c>
      <c r="C27" s="15">
        <f>'Demanda de agua departamental'!D37</f>
        <v>0.42272399999999999</v>
      </c>
      <c r="D27" s="15">
        <f>'Demanda de agua departamental'!E37</f>
        <v>0.28350799999999998</v>
      </c>
      <c r="E27" s="15">
        <f>'Demanda de agua departamental'!F37</f>
        <v>0.27950000000000003</v>
      </c>
      <c r="F27" s="15">
        <f>'Demanda de agua departamental'!G37</f>
        <v>0.31880000000000003</v>
      </c>
      <c r="G27" s="15">
        <f>'Demanda de agua departamental'!H37</f>
        <v>0.12297</v>
      </c>
      <c r="H27" s="15">
        <f>'Demanda de agua departamental'!I37</f>
        <v>0.28402300000000003</v>
      </c>
      <c r="I27" s="15">
        <f>'Demanda de agua departamental'!J37</f>
        <v>0.34</v>
      </c>
      <c r="J27" s="15">
        <f>'Demanda de agua departamental'!K37</f>
        <v>0.24792500000000001</v>
      </c>
      <c r="N27" s="21" t="s">
        <v>31</v>
      </c>
      <c r="O27">
        <v>0.47038999999999997</v>
      </c>
      <c r="P27">
        <v>0.42272399999999999</v>
      </c>
      <c r="Q27">
        <v>0.28350799999999998</v>
      </c>
      <c r="R27">
        <v>0.27950000000000003</v>
      </c>
      <c r="S27">
        <v>0.31880000000000003</v>
      </c>
      <c r="T27">
        <v>0.12297</v>
      </c>
      <c r="U27">
        <v>0.28402300000000003</v>
      </c>
      <c r="V27">
        <v>0.34</v>
      </c>
      <c r="W27">
        <v>0.24792500000000001</v>
      </c>
    </row>
    <row r="28" spans="1:23" x14ac:dyDescent="0.25">
      <c r="A28" s="15" t="str">
        <f>'Demanda de agua departamental'!B38</f>
        <v>TOLIMA</v>
      </c>
      <c r="B28" s="15">
        <f>'Demanda de agua departamental'!C38</f>
        <v>1.12894984</v>
      </c>
      <c r="C28" s="15">
        <f>'Demanda de agua departamental'!D38</f>
        <v>0.92553121999999999</v>
      </c>
      <c r="D28" s="15">
        <f>'Demanda de agua departamental'!E38</f>
        <v>0.36238350000000003</v>
      </c>
      <c r="E28" s="15">
        <f>'Demanda de agua departamental'!F38</f>
        <v>0.42699999999999999</v>
      </c>
      <c r="F28" s="15">
        <f>'Demanda de agua departamental'!G38</f>
        <v>0.3584</v>
      </c>
      <c r="G28" s="15">
        <f>'Demanda de agua departamental'!H38</f>
        <v>0.70328000000000002</v>
      </c>
      <c r="H28" s="15">
        <f>'Demanda de agua departamental'!I38</f>
        <v>0.66932307999999996</v>
      </c>
      <c r="I28" s="15">
        <f>'Demanda de agua departamental'!J38</f>
        <v>0.97</v>
      </c>
      <c r="J28" s="15">
        <f>'Demanda de agua departamental'!K38</f>
        <v>0.57050309999999993</v>
      </c>
      <c r="N28" s="21" t="s">
        <v>32</v>
      </c>
      <c r="O28">
        <v>1.12894984</v>
      </c>
      <c r="P28">
        <v>0.92553121999999999</v>
      </c>
      <c r="Q28">
        <v>0.36238350000000003</v>
      </c>
      <c r="R28">
        <v>0.42699999999999999</v>
      </c>
      <c r="S28">
        <v>0.3584</v>
      </c>
      <c r="T28">
        <v>0.70328000000000002</v>
      </c>
      <c r="U28">
        <v>0.66932307999999996</v>
      </c>
      <c r="V28">
        <v>0.97</v>
      </c>
      <c r="W28">
        <v>0.57050309999999993</v>
      </c>
    </row>
    <row r="29" spans="1:23" x14ac:dyDescent="0.25">
      <c r="A29" s="15" t="str">
        <f>'Demanda de agua departamental'!B39</f>
        <v>VALLE DEL CAUCA</v>
      </c>
      <c r="B29" s="15">
        <f>'Demanda de agua departamental'!C39</f>
        <v>113.68681243</v>
      </c>
      <c r="C29" s="15">
        <f>'Demanda de agua departamental'!D39</f>
        <v>103.45061935</v>
      </c>
      <c r="D29" s="15">
        <f>'Demanda de agua departamental'!E39</f>
        <v>103.083094131</v>
      </c>
      <c r="E29" s="15">
        <f>'Demanda de agua departamental'!F39</f>
        <v>118.95010000000001</v>
      </c>
      <c r="F29" s="15">
        <f>'Demanda de agua departamental'!G39</f>
        <v>120.69280000000001</v>
      </c>
      <c r="G29" s="15">
        <f>'Demanda de agua departamental'!H39</f>
        <v>120.67686</v>
      </c>
      <c r="H29" s="15">
        <f>'Demanda de agua departamental'!I39</f>
        <v>95.580870169999997</v>
      </c>
      <c r="I29" s="15">
        <f>'Demanda de agua departamental'!J39</f>
        <v>117.4</v>
      </c>
      <c r="J29" s="15">
        <f>'Demanda de agua departamental'!K39</f>
        <v>147.19884503999998</v>
      </c>
      <c r="N29" s="21" t="s">
        <v>33</v>
      </c>
      <c r="O29">
        <v>113.68681243</v>
      </c>
      <c r="P29">
        <v>103.45061935</v>
      </c>
      <c r="Q29">
        <v>103.083094131</v>
      </c>
      <c r="R29">
        <v>118.95010000000001</v>
      </c>
      <c r="S29">
        <v>120.69280000000001</v>
      </c>
      <c r="T29">
        <v>120.67686</v>
      </c>
      <c r="U29">
        <v>95.580870169999997</v>
      </c>
      <c r="V29">
        <v>117.4</v>
      </c>
      <c r="W29">
        <v>147.19884503999998</v>
      </c>
    </row>
    <row r="30" spans="1:23" x14ac:dyDescent="0.25">
      <c r="A30" s="15" t="str">
        <f>'Demanda de agua departamental'!B40</f>
        <v>VAUPES</v>
      </c>
      <c r="B30" s="15">
        <f>'Demanda de agua departamental'!C40</f>
        <v>0</v>
      </c>
      <c r="C30" s="15">
        <f>'Demanda de agua departamental'!D40</f>
        <v>0</v>
      </c>
      <c r="D30" s="15">
        <f>'Demanda de agua departamental'!E40</f>
        <v>0</v>
      </c>
      <c r="E30" s="15">
        <f>'Demanda de agua departamental'!F40</f>
        <v>0</v>
      </c>
      <c r="F30" s="15">
        <f>'Demanda de agua departamental'!G40</f>
        <v>0</v>
      </c>
      <c r="G30" s="15">
        <f>'Demanda de agua departamental'!H40</f>
        <v>0</v>
      </c>
      <c r="H30" s="15">
        <f>'Demanda de agua departamental'!I40</f>
        <v>0</v>
      </c>
      <c r="I30" s="15">
        <f>'Demanda de agua departamental'!J40</f>
        <v>0</v>
      </c>
      <c r="J30" s="15">
        <f>'Demanda de agua departamental'!K40</f>
        <v>0</v>
      </c>
      <c r="N30" s="21" t="s">
        <v>34</v>
      </c>
      <c r="O30">
        <v>0</v>
      </c>
      <c r="P30">
        <v>0</v>
      </c>
      <c r="Q30">
        <v>0</v>
      </c>
      <c r="R30">
        <v>0</v>
      </c>
      <c r="S30">
        <v>0</v>
      </c>
      <c r="T30">
        <v>0</v>
      </c>
      <c r="U30">
        <v>0</v>
      </c>
      <c r="V30">
        <v>0</v>
      </c>
      <c r="W30">
        <v>0</v>
      </c>
    </row>
    <row r="31" spans="1:23" x14ac:dyDescent="0.25">
      <c r="A31" s="15" t="str">
        <f>'Demanda de agua departamental'!B41</f>
        <v>VICHADA</v>
      </c>
      <c r="B31" s="15">
        <f>'Demanda de agua departamental'!C41</f>
        <v>0</v>
      </c>
      <c r="C31" s="15">
        <f>'Demanda de agua departamental'!D41</f>
        <v>0</v>
      </c>
      <c r="D31" s="15">
        <f>'Demanda de agua departamental'!E41</f>
        <v>0</v>
      </c>
      <c r="E31" s="15">
        <f>'Demanda de agua departamental'!F41</f>
        <v>0</v>
      </c>
      <c r="F31" s="15">
        <f>'Demanda de agua departamental'!G41</f>
        <v>0</v>
      </c>
      <c r="G31" s="15">
        <f>'Demanda de agua departamental'!H41</f>
        <v>4.6500000000000005E-3</v>
      </c>
      <c r="H31" s="15">
        <f>'Demanda de agua departamental'!I41</f>
        <v>1.4641E-2</v>
      </c>
      <c r="I31" s="15">
        <f>'Demanda de agua departamental'!J41</f>
        <v>0</v>
      </c>
      <c r="J31" s="15">
        <f>'Demanda de agua departamental'!K41</f>
        <v>1.6933E-2</v>
      </c>
      <c r="N31" s="21" t="s">
        <v>80</v>
      </c>
      <c r="O31">
        <v>0</v>
      </c>
      <c r="P31">
        <v>0</v>
      </c>
      <c r="Q31">
        <v>0</v>
      </c>
      <c r="R31">
        <v>0</v>
      </c>
      <c r="S31">
        <v>0</v>
      </c>
      <c r="T31">
        <v>4.6500000000000005E-3</v>
      </c>
      <c r="U31">
        <v>1.4641E-2</v>
      </c>
      <c r="V31">
        <v>0</v>
      </c>
      <c r="W31">
        <v>1.6933E-2</v>
      </c>
    </row>
    <row r="32" spans="1:23" x14ac:dyDescent="0.25">
      <c r="A32" s="15"/>
      <c r="B32" s="15"/>
      <c r="C32" s="15"/>
      <c r="D32" s="15"/>
      <c r="E32" s="15"/>
      <c r="F32" s="15"/>
      <c r="G32" s="15"/>
      <c r="H32" s="15"/>
      <c r="I32" s="15"/>
      <c r="J32" s="15"/>
      <c r="N32" s="21" t="s">
        <v>219</v>
      </c>
      <c r="O32">
        <v>619.23579436099999</v>
      </c>
      <c r="P32">
        <v>424.14119380999995</v>
      </c>
      <c r="Q32">
        <v>373.98859854099999</v>
      </c>
      <c r="R32">
        <v>370.7244</v>
      </c>
      <c r="S32">
        <v>331.32038</v>
      </c>
      <c r="T32">
        <v>320.84614000000005</v>
      </c>
      <c r="U32">
        <v>282.81998781999994</v>
      </c>
      <c r="V32">
        <v>339.79190159999996</v>
      </c>
      <c r="W32">
        <v>394.21659611000007</v>
      </c>
    </row>
    <row r="33" spans="1:10" x14ac:dyDescent="0.25">
      <c r="A33" s="15"/>
      <c r="B33" s="15"/>
      <c r="C33" s="15"/>
      <c r="D33" s="15"/>
      <c r="E33" s="15"/>
      <c r="F33" s="15"/>
      <c r="G33" s="15"/>
      <c r="H33" s="15"/>
      <c r="I33" s="15"/>
      <c r="J33" s="15"/>
    </row>
    <row r="34" spans="1:10" x14ac:dyDescent="0.25">
      <c r="A34" s="15"/>
      <c r="B34" s="15"/>
      <c r="C34" s="15"/>
      <c r="D34" s="15"/>
      <c r="E34" s="15"/>
      <c r="F34" s="15"/>
      <c r="G34" s="15"/>
      <c r="H34" s="15"/>
      <c r="I34" s="15"/>
      <c r="J34" s="15"/>
    </row>
  </sheetData>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K54"/>
  <sheetViews>
    <sheetView showGridLines="0" topLeftCell="A47" zoomScale="90" zoomScaleNormal="90" workbookViewId="0">
      <selection activeCell="B52" sqref="B52:K53"/>
    </sheetView>
  </sheetViews>
  <sheetFormatPr baseColWidth="10" defaultRowHeight="15" x14ac:dyDescent="0.25"/>
  <cols>
    <col min="2" max="2" width="25.5703125" customWidth="1"/>
    <col min="3" max="4" width="11.42578125" customWidth="1"/>
  </cols>
  <sheetData>
    <row r="3" spans="2:11" ht="45" customHeight="1" x14ac:dyDescent="0.25"/>
    <row r="7" spans="2:11" ht="29.25" customHeight="1" x14ac:dyDescent="0.25">
      <c r="B7" s="83" t="s">
        <v>245</v>
      </c>
      <c r="C7" s="83"/>
      <c r="D7" s="83"/>
      <c r="E7" s="83"/>
      <c r="F7" s="83"/>
      <c r="G7" s="83"/>
      <c r="H7" s="83"/>
      <c r="I7" s="83"/>
      <c r="J7" s="83"/>
      <c r="K7" s="83"/>
    </row>
    <row r="9" spans="2:11" ht="22.5" customHeight="1" x14ac:dyDescent="0.25">
      <c r="B9" s="80" t="s">
        <v>77</v>
      </c>
      <c r="C9" s="23">
        <v>2014</v>
      </c>
      <c r="D9" s="23">
        <v>2015</v>
      </c>
      <c r="E9" s="23">
        <v>2016</v>
      </c>
      <c r="F9" s="23">
        <v>2017</v>
      </c>
      <c r="G9" s="23">
        <v>2018</v>
      </c>
      <c r="H9" s="23">
        <v>2019</v>
      </c>
      <c r="I9" s="23">
        <v>2020</v>
      </c>
      <c r="J9" s="23">
        <v>2021</v>
      </c>
      <c r="K9" s="23">
        <v>2022</v>
      </c>
    </row>
    <row r="10" spans="2:11" ht="22.5" customHeight="1" x14ac:dyDescent="0.25">
      <c r="B10" s="81"/>
      <c r="C10" s="82" t="s">
        <v>36</v>
      </c>
      <c r="D10" s="82"/>
      <c r="E10" s="82"/>
      <c r="F10" s="82"/>
      <c r="G10" s="82"/>
      <c r="H10" s="82"/>
      <c r="I10" s="82"/>
      <c r="J10" s="82"/>
      <c r="K10" s="82"/>
    </row>
    <row r="11" spans="2:11" x14ac:dyDescent="0.25">
      <c r="B11" s="18" t="s">
        <v>38</v>
      </c>
      <c r="C11" s="43">
        <v>9.6000000000000002E-5</v>
      </c>
      <c r="D11" s="44">
        <v>2.7591E-3</v>
      </c>
      <c r="E11" s="45">
        <v>1.9300000000000001E-3</v>
      </c>
      <c r="F11" s="45">
        <v>4.0439999999999999E-3</v>
      </c>
      <c r="G11" s="46">
        <v>4.1289999999999999E-3</v>
      </c>
      <c r="H11" s="46">
        <v>4.248E-3</v>
      </c>
      <c r="I11" s="47">
        <v>3.679E-3</v>
      </c>
      <c r="J11" s="40">
        <v>0</v>
      </c>
      <c r="K11" s="40">
        <v>0</v>
      </c>
    </row>
    <row r="12" spans="2:11" x14ac:dyDescent="0.25">
      <c r="B12" s="18" t="s">
        <v>39</v>
      </c>
      <c r="C12" s="48">
        <v>175.36055338999998</v>
      </c>
      <c r="D12" s="49">
        <v>49.056461659999997</v>
      </c>
      <c r="E12" s="48">
        <v>41.686436590000007</v>
      </c>
      <c r="F12" s="48">
        <v>47.508037680000001</v>
      </c>
      <c r="G12" s="50">
        <v>46.516357109999959</v>
      </c>
      <c r="H12" s="50">
        <v>47.681992380000004</v>
      </c>
      <c r="I12" s="51">
        <v>39.953594299999999</v>
      </c>
      <c r="J12" s="52">
        <v>25.68</v>
      </c>
      <c r="K12" s="40">
        <v>72.828277989999989</v>
      </c>
    </row>
    <row r="13" spans="2:11" x14ac:dyDescent="0.25">
      <c r="B13" s="18" t="s">
        <v>40</v>
      </c>
      <c r="C13" s="53">
        <v>2.2599999999999999E-4</v>
      </c>
      <c r="D13" s="54">
        <v>2.42E-4</v>
      </c>
      <c r="E13" s="53">
        <v>1.3100000000000001E-4</v>
      </c>
      <c r="F13" s="48">
        <v>31.66746624</v>
      </c>
      <c r="G13" s="50">
        <v>0.54152637999999997</v>
      </c>
      <c r="H13" s="50">
        <v>23.78681052</v>
      </c>
      <c r="I13" s="51">
        <v>7.9160298499999993</v>
      </c>
      <c r="J13" s="52">
        <v>7.74</v>
      </c>
      <c r="K13" s="40">
        <v>0.66464621999999995</v>
      </c>
    </row>
    <row r="14" spans="2:11" x14ac:dyDescent="0.25">
      <c r="B14" s="18" t="s">
        <v>41</v>
      </c>
      <c r="C14" s="48">
        <v>0.44176646000000003</v>
      </c>
      <c r="D14" s="49">
        <v>0.43104009999999998</v>
      </c>
      <c r="E14" s="48">
        <v>0.55721149999999997</v>
      </c>
      <c r="F14" s="48">
        <v>0.41771122999999999</v>
      </c>
      <c r="G14" s="52">
        <v>0.31325472999999998</v>
      </c>
      <c r="H14" s="52">
        <v>0.59922589999999998</v>
      </c>
      <c r="I14" s="52">
        <v>0.6014661899999999</v>
      </c>
      <c r="J14" s="52">
        <v>0.67</v>
      </c>
      <c r="K14" s="40">
        <v>1.17056914</v>
      </c>
    </row>
    <row r="15" spans="2:11" x14ac:dyDescent="0.25">
      <c r="B15" s="18" t="s">
        <v>42</v>
      </c>
      <c r="C15" s="48">
        <v>73.542680869999998</v>
      </c>
      <c r="D15" s="49">
        <v>83.624322609999993</v>
      </c>
      <c r="E15" s="48">
        <v>38.332079649999997</v>
      </c>
      <c r="F15" s="48">
        <v>46.419106319999997</v>
      </c>
      <c r="G15" s="50">
        <v>32.047295859999998</v>
      </c>
      <c r="H15" s="50">
        <v>23.415398030000002</v>
      </c>
      <c r="I15" s="51">
        <v>35.95025777</v>
      </c>
      <c r="J15" s="52">
        <v>34.19</v>
      </c>
      <c r="K15" s="40">
        <v>30.512268379999998</v>
      </c>
    </row>
    <row r="16" spans="2:11" x14ac:dyDescent="0.25">
      <c r="B16" s="18" t="s">
        <v>43</v>
      </c>
      <c r="C16" s="48">
        <v>12.89403179</v>
      </c>
      <c r="D16" s="49">
        <v>13.098040689999999</v>
      </c>
      <c r="E16" s="48">
        <v>16.038573159999999</v>
      </c>
      <c r="F16" s="48">
        <v>9.7408664999999992</v>
      </c>
      <c r="G16" s="50">
        <v>11.31955773</v>
      </c>
      <c r="H16" s="50">
        <v>10.422605949999999</v>
      </c>
      <c r="I16" s="51">
        <v>9.3983170500000011</v>
      </c>
      <c r="J16" s="52">
        <v>4.6500000000000004</v>
      </c>
      <c r="K16" s="40">
        <v>9.364497609999999</v>
      </c>
    </row>
    <row r="17" spans="2:11" x14ac:dyDescent="0.25">
      <c r="B17" s="18" t="s">
        <v>44</v>
      </c>
      <c r="C17" s="48">
        <v>0.11704000000000001</v>
      </c>
      <c r="D17" s="49">
        <v>0.66075700000000004</v>
      </c>
      <c r="E17" s="48">
        <v>0.14437720000000001</v>
      </c>
      <c r="F17" s="48">
        <v>0.582237</v>
      </c>
      <c r="G17" s="50">
        <v>0.20430400000000001</v>
      </c>
      <c r="H17" s="50">
        <v>1.305328</v>
      </c>
      <c r="I17" s="51">
        <v>1.1730400000000001</v>
      </c>
      <c r="J17" s="52">
        <v>0.27</v>
      </c>
      <c r="K17" s="40">
        <v>0.26889099999999999</v>
      </c>
    </row>
    <row r="18" spans="2:11" x14ac:dyDescent="0.25">
      <c r="B18" s="18" t="s">
        <v>45</v>
      </c>
      <c r="C18" s="48">
        <v>0.47038999999999997</v>
      </c>
      <c r="D18" s="49">
        <v>0.42272399999999999</v>
      </c>
      <c r="E18" s="48">
        <v>0.28350799999999998</v>
      </c>
      <c r="F18" s="48">
        <v>0.27949299999999999</v>
      </c>
      <c r="G18" s="50">
        <v>0.31880700000000001</v>
      </c>
      <c r="H18" s="50">
        <v>0.122972</v>
      </c>
      <c r="I18" s="51">
        <v>0.28402300000000003</v>
      </c>
      <c r="J18" s="52">
        <v>0.34</v>
      </c>
      <c r="K18" s="40">
        <v>0.24792500000000001</v>
      </c>
    </row>
    <row r="19" spans="2:11" x14ac:dyDescent="0.25">
      <c r="B19" s="18" t="s">
        <v>46</v>
      </c>
      <c r="C19" s="48">
        <v>8.6313210000000001E-2</v>
      </c>
      <c r="D19" s="49">
        <v>0.32106800000000002</v>
      </c>
      <c r="E19" s="48">
        <v>0.32304684</v>
      </c>
      <c r="F19" s="48">
        <v>0.30781798999999999</v>
      </c>
      <c r="G19" s="50">
        <v>0.76047050000000005</v>
      </c>
      <c r="H19" s="50">
        <v>0.49603507000000002</v>
      </c>
      <c r="I19" s="51">
        <v>0.74242200000000003</v>
      </c>
      <c r="J19" s="52">
        <v>0.95</v>
      </c>
      <c r="K19" s="40">
        <v>22.14960378</v>
      </c>
    </row>
    <row r="20" spans="2:11" x14ac:dyDescent="0.25">
      <c r="B20" s="18" t="s">
        <v>47</v>
      </c>
      <c r="C20" s="38">
        <v>0</v>
      </c>
      <c r="D20" s="53">
        <v>1.8999999999999998E-6</v>
      </c>
      <c r="E20" s="38">
        <v>0</v>
      </c>
      <c r="F20" s="38">
        <v>0</v>
      </c>
      <c r="G20" s="38">
        <v>0</v>
      </c>
      <c r="H20" s="55">
        <v>1.7600000000000001E-5</v>
      </c>
      <c r="I20" s="56">
        <v>1.5E-6</v>
      </c>
      <c r="J20" s="57">
        <f>0.0016/1000</f>
        <v>1.6000000000000001E-6</v>
      </c>
      <c r="K20" s="40">
        <v>0</v>
      </c>
    </row>
    <row r="21" spans="2:11" x14ac:dyDescent="0.25">
      <c r="B21" s="18" t="s">
        <v>48</v>
      </c>
      <c r="C21" s="48">
        <v>87.271504409999991</v>
      </c>
      <c r="D21" s="49">
        <v>79.864866219999996</v>
      </c>
      <c r="E21" s="48">
        <v>75.278028599999999</v>
      </c>
      <c r="F21" s="48">
        <v>2.4808268900000003</v>
      </c>
      <c r="G21" s="50">
        <v>3.2945220000000002</v>
      </c>
      <c r="H21" s="50">
        <v>7.442710000000001E-2</v>
      </c>
      <c r="I21" s="51">
        <v>0.46349984000000005</v>
      </c>
      <c r="J21" s="52">
        <v>3</v>
      </c>
      <c r="K21" s="40">
        <v>3.9712957200000001</v>
      </c>
    </row>
    <row r="22" spans="2:11" x14ac:dyDescent="0.25">
      <c r="B22" s="18" t="s">
        <v>49</v>
      </c>
      <c r="C22" s="48">
        <v>3.1052894700000002</v>
      </c>
      <c r="D22" s="49">
        <v>2.8525199199999998</v>
      </c>
      <c r="E22" s="48">
        <v>3.1056852000000004</v>
      </c>
      <c r="F22" s="48">
        <v>7.8398209100000003</v>
      </c>
      <c r="G22" s="50">
        <v>7.24486176</v>
      </c>
      <c r="H22" s="50">
        <v>8.2506696799999997</v>
      </c>
      <c r="I22" s="51">
        <v>3.8914267300000001</v>
      </c>
      <c r="J22" s="52">
        <v>8.14</v>
      </c>
      <c r="K22" s="40">
        <v>23.132149340000002</v>
      </c>
    </row>
    <row r="23" spans="2:11" x14ac:dyDescent="0.25">
      <c r="B23" s="18" t="s">
        <v>50</v>
      </c>
      <c r="C23" s="48">
        <v>18.75957189</v>
      </c>
      <c r="D23" s="49">
        <v>0.6645932</v>
      </c>
      <c r="E23" s="48">
        <v>16.333382279999999</v>
      </c>
      <c r="F23" s="48">
        <v>16.007859549999999</v>
      </c>
      <c r="G23" s="50">
        <v>14.09593166</v>
      </c>
      <c r="H23" s="50">
        <v>1.8830736299999999</v>
      </c>
      <c r="I23" s="51">
        <v>3.82309425</v>
      </c>
      <c r="J23" s="52">
        <v>41.77</v>
      </c>
      <c r="K23" s="40">
        <v>1.5629803200000001</v>
      </c>
    </row>
    <row r="24" spans="2:11" x14ac:dyDescent="0.25">
      <c r="B24" s="18" t="s">
        <v>51</v>
      </c>
      <c r="C24" s="48">
        <v>3.5241188810000001</v>
      </c>
      <c r="D24" s="49">
        <v>5.6249748499999992</v>
      </c>
      <c r="E24" s="48">
        <v>4.6487840399999998</v>
      </c>
      <c r="F24" s="48">
        <v>1.7880618100000001</v>
      </c>
      <c r="G24" s="50">
        <v>6.9275726399999993</v>
      </c>
      <c r="H24" s="50">
        <v>5.5389768300000002</v>
      </c>
      <c r="I24" s="51">
        <v>2.75529431</v>
      </c>
      <c r="J24" s="52">
        <v>3.18</v>
      </c>
      <c r="K24" s="40">
        <v>4.2395724800000005</v>
      </c>
    </row>
    <row r="25" spans="2:11" x14ac:dyDescent="0.25">
      <c r="B25" s="18" t="s">
        <v>52</v>
      </c>
      <c r="C25" s="48">
        <v>0.70038331999999992</v>
      </c>
      <c r="D25" s="49">
        <v>1.0894946999999999</v>
      </c>
      <c r="E25" s="48">
        <v>0.40727566999999998</v>
      </c>
      <c r="F25" s="48">
        <v>0.50629599999999997</v>
      </c>
      <c r="G25" s="50">
        <v>0.45058233000000003</v>
      </c>
      <c r="H25" s="50">
        <v>1.0614523600000001</v>
      </c>
      <c r="I25" s="51">
        <v>1.0349482400000001</v>
      </c>
      <c r="J25" s="52">
        <v>1.0900000000000001</v>
      </c>
      <c r="K25" s="40">
        <v>1.243749</v>
      </c>
    </row>
    <row r="26" spans="2:11" x14ac:dyDescent="0.25">
      <c r="B26" s="18" t="s">
        <v>53</v>
      </c>
      <c r="C26" s="48">
        <v>19.825005000000001</v>
      </c>
      <c r="D26" s="49"/>
      <c r="E26" s="48"/>
      <c r="F26" s="48">
        <v>3.8240169999999997E-2</v>
      </c>
      <c r="G26" s="50">
        <v>6.5621740000000012E-2</v>
      </c>
      <c r="H26" s="50">
        <v>1.3405988200000001</v>
      </c>
      <c r="I26" s="51">
        <v>0.108928</v>
      </c>
      <c r="J26" s="52">
        <v>0.35</v>
      </c>
      <c r="K26" s="40">
        <v>0.11083589000000001</v>
      </c>
    </row>
    <row r="27" spans="2:11" x14ac:dyDescent="0.25">
      <c r="B27" s="18" t="s">
        <v>54</v>
      </c>
      <c r="C27" s="48">
        <v>1.9432193999999998</v>
      </c>
      <c r="D27" s="49">
        <v>1.5629929199999999</v>
      </c>
      <c r="E27" s="48">
        <v>3.3540799900000002</v>
      </c>
      <c r="F27" s="48">
        <v>2.2614522999999997</v>
      </c>
      <c r="G27" s="50">
        <v>3.27187458</v>
      </c>
      <c r="H27" s="50">
        <v>3.7085680999999999</v>
      </c>
      <c r="I27" s="51">
        <v>3.5576408900000001</v>
      </c>
      <c r="J27" s="52">
        <v>3.45</v>
      </c>
      <c r="K27" s="40">
        <v>4.7486403399999997</v>
      </c>
    </row>
    <row r="28" spans="2:11" x14ac:dyDescent="0.25">
      <c r="B28" s="18" t="s">
        <v>55</v>
      </c>
      <c r="C28" s="48">
        <v>3.9298806000000002</v>
      </c>
      <c r="D28" s="49">
        <v>4.0899408399999997</v>
      </c>
      <c r="E28" s="48">
        <v>4.3542419599999995</v>
      </c>
      <c r="F28" s="48">
        <v>4.1168946599999998</v>
      </c>
      <c r="G28" s="50">
        <v>5.7369068800000003</v>
      </c>
      <c r="H28" s="50">
        <v>5.2231129200000002</v>
      </c>
      <c r="I28" s="51">
        <v>5.3137390899999994</v>
      </c>
      <c r="J28" s="52">
        <v>4.7699999999999996</v>
      </c>
      <c r="K28" s="40">
        <v>4.20527652</v>
      </c>
    </row>
    <row r="29" spans="2:11" x14ac:dyDescent="0.25">
      <c r="B29" s="18" t="s">
        <v>56</v>
      </c>
      <c r="C29" s="48">
        <v>1.55494401</v>
      </c>
      <c r="D29" s="49">
        <v>0.87847501000000006</v>
      </c>
      <c r="E29" s="48">
        <v>0.51569600000000004</v>
      </c>
      <c r="F29" s="48">
        <v>1.862654</v>
      </c>
      <c r="G29" s="50">
        <v>1.116584</v>
      </c>
      <c r="H29" s="50">
        <v>0.72395600000000004</v>
      </c>
      <c r="I29" s="51">
        <v>1.6933681599999999</v>
      </c>
      <c r="J29" s="52">
        <v>1.9</v>
      </c>
      <c r="K29" s="40">
        <v>1.8412839999999999</v>
      </c>
    </row>
    <row r="30" spans="2:11" x14ac:dyDescent="0.25">
      <c r="B30" s="18" t="s">
        <v>57</v>
      </c>
      <c r="C30" s="58">
        <v>9.9349999999999994E-3</v>
      </c>
      <c r="D30" s="59">
        <v>5.1679999999999999E-3</v>
      </c>
      <c r="E30" s="58">
        <v>5.3200000000000001E-3</v>
      </c>
      <c r="F30" s="58">
        <v>4.9610000000000001E-3</v>
      </c>
      <c r="G30" s="60">
        <v>1.7867999999999998E-2</v>
      </c>
      <c r="H30" s="60">
        <v>1.7592E-2</v>
      </c>
      <c r="I30" s="51">
        <v>0.41147699999999998</v>
      </c>
      <c r="J30" s="52">
        <v>0.01</v>
      </c>
      <c r="K30" s="40">
        <v>1.4786000000000001E-2</v>
      </c>
    </row>
    <row r="31" spans="2:11" x14ac:dyDescent="0.25">
      <c r="B31" s="18" t="s">
        <v>58</v>
      </c>
      <c r="C31" s="48">
        <v>1.0946260000000001</v>
      </c>
      <c r="D31" s="49">
        <v>0.40633570000000002</v>
      </c>
      <c r="E31" s="48">
        <v>0.3915149</v>
      </c>
      <c r="F31" s="48">
        <v>4.71</v>
      </c>
      <c r="G31" s="50">
        <v>1.012352E-2</v>
      </c>
      <c r="H31" s="50">
        <v>6.8398749999999994E-2</v>
      </c>
      <c r="I31" s="51">
        <v>5.6893300000000003E-3</v>
      </c>
      <c r="J31" s="61">
        <f>1.13/1000</f>
        <v>1.1299999999999999E-3</v>
      </c>
      <c r="K31" s="40">
        <v>1.5293930000000001E-2</v>
      </c>
    </row>
    <row r="32" spans="2:11" x14ac:dyDescent="0.25">
      <c r="B32" s="18" t="s">
        <v>59</v>
      </c>
      <c r="C32" s="38">
        <v>0</v>
      </c>
      <c r="D32" s="38">
        <v>0</v>
      </c>
      <c r="E32" s="38">
        <v>0</v>
      </c>
      <c r="F32" s="38">
        <v>0</v>
      </c>
      <c r="G32" s="60">
        <v>2.1740000000000002E-3</v>
      </c>
      <c r="H32" s="60">
        <v>7.3010000000000002E-3</v>
      </c>
      <c r="I32" s="62">
        <v>1.3801000000000001E-2</v>
      </c>
      <c r="J32" s="52">
        <v>0.01</v>
      </c>
      <c r="K32" s="40">
        <v>2.0514000000000001E-2</v>
      </c>
    </row>
    <row r="33" spans="2:11" x14ac:dyDescent="0.25">
      <c r="B33" s="18" t="s">
        <v>60</v>
      </c>
      <c r="C33" s="48">
        <v>0.97596539999999998</v>
      </c>
      <c r="D33" s="49">
        <v>4.09874E-2</v>
      </c>
      <c r="E33" s="48">
        <v>0.25083339999999998</v>
      </c>
      <c r="F33" s="48">
        <v>0.16538088000000001</v>
      </c>
      <c r="G33" s="50">
        <v>0.29331561</v>
      </c>
      <c r="H33" s="50">
        <v>0.22276807999999998</v>
      </c>
      <c r="I33" s="51">
        <v>3.0600980799999999</v>
      </c>
      <c r="J33" s="52">
        <v>0.17</v>
      </c>
      <c r="K33" s="40">
        <v>1.3139700300000001</v>
      </c>
    </row>
    <row r="34" spans="2:11" x14ac:dyDescent="0.25">
      <c r="B34" s="18" t="s">
        <v>61</v>
      </c>
      <c r="C34" s="48">
        <v>4.6089759800000003</v>
      </c>
      <c r="D34" s="49">
        <v>1.1085184800000001</v>
      </c>
      <c r="E34" s="48">
        <v>0.96255599999999997</v>
      </c>
      <c r="F34" s="48">
        <v>0.55056508999999998</v>
      </c>
      <c r="G34" s="50">
        <v>1.1705973999999999</v>
      </c>
      <c r="H34" s="50">
        <v>0.80075530000000006</v>
      </c>
      <c r="I34" s="51">
        <v>0.43293549999999997</v>
      </c>
      <c r="J34" s="52">
        <v>0.5</v>
      </c>
      <c r="K34" s="40">
        <v>0.60669499999999998</v>
      </c>
    </row>
    <row r="35" spans="2:11" x14ac:dyDescent="0.25">
      <c r="B35" s="18" t="s">
        <v>62</v>
      </c>
      <c r="C35" s="48">
        <v>0.29494179999999998</v>
      </c>
      <c r="D35" s="49">
        <v>11.948370800000001</v>
      </c>
      <c r="E35" s="48">
        <v>0.44842399999999999</v>
      </c>
      <c r="F35" s="48">
        <v>4.4716930000000001</v>
      </c>
      <c r="G35" s="50">
        <v>0.35988312</v>
      </c>
      <c r="H35" s="50">
        <v>0.84969079000000003</v>
      </c>
      <c r="I35" s="51">
        <v>0.94205762000000004</v>
      </c>
      <c r="J35" s="52">
        <v>16.38</v>
      </c>
      <c r="K35" s="40">
        <v>0.78836211999999994</v>
      </c>
    </row>
    <row r="36" spans="2:11" x14ac:dyDescent="0.25">
      <c r="B36" s="18" t="s">
        <v>63</v>
      </c>
      <c r="C36" s="48">
        <v>0.28007700000000002</v>
      </c>
      <c r="D36" s="49">
        <v>0.34518799999999999</v>
      </c>
      <c r="E36" s="48">
        <v>0.24199950000000001</v>
      </c>
      <c r="F36" s="48">
        <v>0.26705840000000003</v>
      </c>
      <c r="G36" s="50">
        <v>0.28879899999999997</v>
      </c>
      <c r="H36" s="50">
        <v>0.21678600000000001</v>
      </c>
      <c r="I36" s="51">
        <v>0.38893720000000004</v>
      </c>
      <c r="J36" s="52">
        <v>0.18</v>
      </c>
      <c r="K36" s="40">
        <v>0.19141900000000001</v>
      </c>
    </row>
    <row r="37" spans="2:11" x14ac:dyDescent="0.25">
      <c r="B37" s="18" t="s">
        <v>64</v>
      </c>
      <c r="C37" s="48">
        <v>1.12894984</v>
      </c>
      <c r="D37" s="49">
        <v>0.92553121999999999</v>
      </c>
      <c r="E37" s="48">
        <v>0.36238350000000003</v>
      </c>
      <c r="F37" s="48">
        <v>0.42704040999999998</v>
      </c>
      <c r="G37" s="50">
        <v>0.35840278000000003</v>
      </c>
      <c r="H37" s="50">
        <v>0.68492587999999999</v>
      </c>
      <c r="I37" s="51">
        <v>0.65119507999999993</v>
      </c>
      <c r="J37" s="52">
        <v>0.96</v>
      </c>
      <c r="K37" s="40">
        <v>0.55485810000000002</v>
      </c>
    </row>
    <row r="38" spans="2:11" x14ac:dyDescent="0.25">
      <c r="B38" s="18" t="s">
        <v>65</v>
      </c>
      <c r="C38" s="48">
        <v>2.6636052000000001</v>
      </c>
      <c r="D38" s="49">
        <v>2.6033796499999999</v>
      </c>
      <c r="E38" s="48">
        <v>4.1815674899999999</v>
      </c>
      <c r="F38" s="48">
        <v>4.10439065</v>
      </c>
      <c r="G38" s="50">
        <v>5.4527427599999996</v>
      </c>
      <c r="H38" s="50">
        <v>2.7563096099999997</v>
      </c>
      <c r="I38" s="51">
        <v>1.9021785800000002</v>
      </c>
      <c r="J38" s="52">
        <v>1.61</v>
      </c>
      <c r="K38" s="40">
        <v>3.97820332</v>
      </c>
    </row>
    <row r="39" spans="2:11" x14ac:dyDescent="0.25">
      <c r="B39" s="18" t="s">
        <v>66</v>
      </c>
      <c r="C39" s="48">
        <v>22.17588404</v>
      </c>
      <c r="D39" s="49">
        <v>21.378113160000002</v>
      </c>
      <c r="E39" s="48">
        <v>22.30922498</v>
      </c>
      <c r="F39" s="48">
        <v>23.65510621</v>
      </c>
      <c r="G39" s="50">
        <v>26.764703010000002</v>
      </c>
      <c r="H39" s="50">
        <v>23.019554039999999</v>
      </c>
      <c r="I39" s="51">
        <v>21.935587079999998</v>
      </c>
      <c r="J39" s="52">
        <v>21.77</v>
      </c>
      <c r="K39" s="40">
        <v>22.061715410000001</v>
      </c>
    </row>
    <row r="40" spans="2:11" x14ac:dyDescent="0.25">
      <c r="B40" s="18" t="s">
        <v>67</v>
      </c>
      <c r="C40" s="48">
        <v>29.539926690000001</v>
      </c>
      <c r="D40" s="49">
        <v>0.70857331999999995</v>
      </c>
      <c r="E40" s="48">
        <v>0.58156450000000004</v>
      </c>
      <c r="F40" s="48">
        <v>0.82118426</v>
      </c>
      <c r="G40" s="50">
        <v>2.8278337999999996</v>
      </c>
      <c r="H40" s="50">
        <v>4.30968895</v>
      </c>
      <c r="I40" s="51">
        <v>4.6696045000000002</v>
      </c>
      <c r="J40" s="52">
        <v>1.46</v>
      </c>
      <c r="K40" s="40">
        <v>0.96090031000000009</v>
      </c>
    </row>
    <row r="41" spans="2:11" x14ac:dyDescent="0.25">
      <c r="B41" s="18" t="s">
        <v>68</v>
      </c>
      <c r="C41" s="38">
        <v>0</v>
      </c>
      <c r="D41" s="38">
        <v>0</v>
      </c>
      <c r="E41" s="38">
        <v>0</v>
      </c>
      <c r="F41" s="38">
        <v>0</v>
      </c>
      <c r="G41" s="38">
        <v>0</v>
      </c>
      <c r="H41" s="38">
        <v>0</v>
      </c>
      <c r="I41" s="51">
        <v>0.20973700000000001</v>
      </c>
      <c r="J41" s="61">
        <f>1.51/1000</f>
        <v>1.5100000000000001E-3</v>
      </c>
      <c r="K41" s="40">
        <v>8.8733000000000006E-2</v>
      </c>
    </row>
    <row r="42" spans="2:11" x14ac:dyDescent="0.25">
      <c r="B42" s="18" t="s">
        <v>69</v>
      </c>
      <c r="C42" s="48">
        <v>109.97662308</v>
      </c>
      <c r="D42" s="49">
        <v>100.04590433</v>
      </c>
      <c r="E42" s="48">
        <v>99.501263391000009</v>
      </c>
      <c r="F42" s="48">
        <v>115.54471995</v>
      </c>
      <c r="G42" s="50">
        <v>118.49670272</v>
      </c>
      <c r="H42" s="50">
        <v>117.18830176</v>
      </c>
      <c r="I42" s="51">
        <v>91.974720619999999</v>
      </c>
      <c r="J42" s="52">
        <v>113.91</v>
      </c>
      <c r="K42" s="40">
        <v>143.54382006999998</v>
      </c>
    </row>
    <row r="43" spans="2:11" x14ac:dyDescent="0.25">
      <c r="B43" s="18" t="s">
        <v>70</v>
      </c>
      <c r="C43" s="48">
        <v>0.46904400000000002</v>
      </c>
      <c r="D43" s="49">
        <v>0.41010322999999999</v>
      </c>
      <c r="E43" s="48">
        <v>1.2334468999999999</v>
      </c>
      <c r="F43" s="48">
        <v>1.5136693000000001</v>
      </c>
      <c r="G43" s="50">
        <v>1.3357533400000001</v>
      </c>
      <c r="H43" s="50">
        <v>0.48195395000000002</v>
      </c>
      <c r="I43" s="51">
        <v>0.60247568000000007</v>
      </c>
      <c r="J43" s="52">
        <v>0.27</v>
      </c>
      <c r="K43" s="40">
        <v>0.47817609999999999</v>
      </c>
    </row>
    <row r="44" spans="2:11" x14ac:dyDescent="0.25">
      <c r="B44" s="18" t="s">
        <v>71</v>
      </c>
      <c r="C44" s="48">
        <v>0.57326801000000005</v>
      </c>
      <c r="D44" s="49">
        <v>0.74191001000000001</v>
      </c>
      <c r="E44" s="48">
        <v>0.89653000000000005</v>
      </c>
      <c r="F44" s="48">
        <v>0.94299968000000001</v>
      </c>
      <c r="G44" s="50">
        <v>0.39279150000000002</v>
      </c>
      <c r="H44" s="50">
        <v>6.5806500000000004E-2</v>
      </c>
      <c r="I44" s="51">
        <v>4.6587969999999999E-2</v>
      </c>
      <c r="J44" s="52">
        <v>0.06</v>
      </c>
      <c r="K44" s="40">
        <v>9.6465630000000011E-2</v>
      </c>
    </row>
    <row r="45" spans="2:11" x14ac:dyDescent="0.25">
      <c r="B45" s="18" t="s">
        <v>72</v>
      </c>
      <c r="C45" s="48">
        <v>3.7080983500000002</v>
      </c>
      <c r="D45" s="49">
        <v>3.4026150199999998</v>
      </c>
      <c r="E45" s="48">
        <v>3.5797587400000004</v>
      </c>
      <c r="F45" s="48">
        <v>3.9860962599999996</v>
      </c>
      <c r="G45" s="50">
        <v>3.6225652999999998</v>
      </c>
      <c r="H45" s="50">
        <v>3.4873292500000002</v>
      </c>
      <c r="I45" s="51">
        <v>3.6045515499999996</v>
      </c>
      <c r="J45" s="52">
        <v>3.48</v>
      </c>
      <c r="K45" s="40">
        <v>3.6542799700000002</v>
      </c>
    </row>
    <row r="46" spans="2:11" x14ac:dyDescent="0.25">
      <c r="B46" s="18" t="s">
        <v>73</v>
      </c>
      <c r="C46" s="48">
        <v>7.3159280899999999</v>
      </c>
      <c r="D46" s="49">
        <v>7.345402</v>
      </c>
      <c r="E46" s="48">
        <v>7.1313109800000003</v>
      </c>
      <c r="F46" s="48">
        <v>8.0205134999999999</v>
      </c>
      <c r="G46" s="50">
        <v>7.9496075199999998</v>
      </c>
      <c r="H46" s="50">
        <v>7.6218079999999997</v>
      </c>
      <c r="I46" s="51">
        <v>7.6347480000000001</v>
      </c>
      <c r="J46" s="52">
        <v>8.44</v>
      </c>
      <c r="K46" s="40">
        <v>8.3095489000000011</v>
      </c>
    </row>
    <row r="47" spans="2:11" x14ac:dyDescent="0.25">
      <c r="B47" s="18" t="s">
        <v>74</v>
      </c>
      <c r="C47" s="58">
        <v>2.091E-3</v>
      </c>
      <c r="D47" s="59">
        <v>2.0999999999999999E-3</v>
      </c>
      <c r="E47" s="58">
        <v>2.0720000000000001E-3</v>
      </c>
      <c r="F47" s="58">
        <v>1.7459999999999999E-3</v>
      </c>
      <c r="G47" s="63">
        <v>1.7750000000000001E-3</v>
      </c>
      <c r="H47" s="63">
        <v>1.1299999999999999E-3</v>
      </c>
      <c r="I47" s="64">
        <v>1.598E-3</v>
      </c>
      <c r="J47" s="65">
        <f>1.16/1000</f>
        <v>1.16E-3</v>
      </c>
      <c r="K47" s="40">
        <v>7.45E-4</v>
      </c>
    </row>
    <row r="48" spans="2:11" x14ac:dyDescent="0.25">
      <c r="B48" s="18" t="s">
        <v>75</v>
      </c>
      <c r="C48" s="48">
        <v>18.272270379999998</v>
      </c>
      <c r="D48" s="49">
        <v>16.943908969999999</v>
      </c>
      <c r="E48" s="48">
        <v>14.46802611</v>
      </c>
      <c r="F48" s="48">
        <v>17.876825289999999</v>
      </c>
      <c r="G48" s="50">
        <v>17.02924252</v>
      </c>
      <c r="H48" s="50">
        <v>15.0425793</v>
      </c>
      <c r="I48" s="51">
        <v>16.736721249999999</v>
      </c>
      <c r="J48" s="52">
        <v>17.54</v>
      </c>
      <c r="K48" s="40">
        <v>14.966720159999999</v>
      </c>
    </row>
    <row r="49" spans="2:11" x14ac:dyDescent="0.25">
      <c r="B49" s="18" t="s">
        <v>76</v>
      </c>
      <c r="C49" s="48">
        <v>12.618569800000001</v>
      </c>
      <c r="D49" s="49">
        <v>11.5338098</v>
      </c>
      <c r="E49" s="48">
        <v>12.076334470000001</v>
      </c>
      <c r="F49" s="48">
        <v>9.8187595399999985</v>
      </c>
      <c r="G49" s="50">
        <v>10.724959199999999</v>
      </c>
      <c r="H49" s="50">
        <v>8.3640004999999995</v>
      </c>
      <c r="I49" s="51">
        <v>8.9305166099999997</v>
      </c>
      <c r="J49" s="52">
        <v>10.91</v>
      </c>
      <c r="K49" s="40">
        <v>10.30892733</v>
      </c>
    </row>
    <row r="50" spans="2:11" x14ac:dyDescent="0.25">
      <c r="B50" s="16"/>
      <c r="C50" s="17"/>
      <c r="D50" s="17"/>
      <c r="E50" s="17"/>
      <c r="F50" s="17"/>
      <c r="G50" s="17"/>
      <c r="H50" s="17"/>
      <c r="I50" s="17"/>
      <c r="J50" s="17"/>
      <c r="K50" s="16"/>
    </row>
    <row r="51" spans="2:11" ht="30.75" customHeight="1" x14ac:dyDescent="0.25">
      <c r="B51" s="74" t="s">
        <v>246</v>
      </c>
      <c r="C51" s="74"/>
      <c r="D51" s="74"/>
      <c r="E51" s="74"/>
      <c r="F51" s="74"/>
      <c r="G51" s="74"/>
      <c r="H51" s="74"/>
      <c r="I51" s="74"/>
      <c r="J51" s="74"/>
      <c r="K51" s="74"/>
    </row>
    <row r="52" spans="2:11" ht="94.5" customHeight="1" x14ac:dyDescent="0.25">
      <c r="B52" s="76" t="s">
        <v>241</v>
      </c>
      <c r="C52" s="76"/>
      <c r="D52" s="76"/>
      <c r="E52" s="76"/>
      <c r="F52" s="76"/>
      <c r="G52" s="76"/>
      <c r="H52" s="76"/>
      <c r="I52" s="76"/>
      <c r="J52" s="76"/>
      <c r="K52" s="76"/>
    </row>
    <row r="53" spans="2:11" ht="57.95" customHeight="1" x14ac:dyDescent="0.25">
      <c r="B53" s="77"/>
      <c r="C53" s="77"/>
      <c r="D53" s="77"/>
      <c r="E53" s="77"/>
      <c r="F53" s="77"/>
      <c r="G53" s="77"/>
      <c r="H53" s="77"/>
      <c r="I53" s="77"/>
      <c r="J53" s="77"/>
      <c r="K53" s="77"/>
    </row>
    <row r="54" spans="2:11" x14ac:dyDescent="0.25">
      <c r="B54" s="79" t="s">
        <v>247</v>
      </c>
      <c r="C54" s="79"/>
      <c r="D54" s="79"/>
    </row>
  </sheetData>
  <mergeCells count="6">
    <mergeCell ref="B7:K7"/>
    <mergeCell ref="B54:D54"/>
    <mergeCell ref="B9:B10"/>
    <mergeCell ref="B51:K51"/>
    <mergeCell ref="B52:K53"/>
    <mergeCell ref="C10:K10"/>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41"/>
  <sheetViews>
    <sheetView workbookViewId="0">
      <selection activeCell="F3" sqref="F3"/>
    </sheetView>
  </sheetViews>
  <sheetFormatPr baseColWidth="10" defaultRowHeight="15" x14ac:dyDescent="0.25"/>
  <cols>
    <col min="1" max="1" width="25" customWidth="1"/>
    <col min="14" max="14" width="19.5703125" customWidth="1"/>
    <col min="15" max="15" width="13" bestFit="1" customWidth="1"/>
    <col min="16" max="17" width="13" customWidth="1"/>
    <col min="18" max="22" width="13" bestFit="1" customWidth="1"/>
    <col min="23" max="23" width="13" customWidth="1"/>
  </cols>
  <sheetData>
    <row r="1" spans="1:23" ht="15" customHeight="1" x14ac:dyDescent="0.25">
      <c r="A1" s="24" t="s">
        <v>221</v>
      </c>
      <c r="B1" s="13">
        <v>2014</v>
      </c>
      <c r="C1" s="13">
        <v>2015</v>
      </c>
      <c r="D1" s="13">
        <v>2016</v>
      </c>
      <c r="E1" s="13">
        <v>2017</v>
      </c>
      <c r="F1" s="13">
        <v>2018</v>
      </c>
      <c r="G1" s="14">
        <v>2019</v>
      </c>
      <c r="H1" s="14">
        <v>2020</v>
      </c>
      <c r="I1" s="14">
        <v>2021</v>
      </c>
      <c r="J1" s="14">
        <v>2022</v>
      </c>
      <c r="N1" s="20" t="s">
        <v>218</v>
      </c>
      <c r="O1" t="s">
        <v>222</v>
      </c>
      <c r="P1" t="s">
        <v>223</v>
      </c>
      <c r="Q1" t="s">
        <v>224</v>
      </c>
      <c r="R1" t="s">
        <v>225</v>
      </c>
      <c r="S1" t="s">
        <v>226</v>
      </c>
      <c r="T1" t="s">
        <v>227</v>
      </c>
      <c r="U1" t="s">
        <v>228</v>
      </c>
      <c r="V1" t="s">
        <v>229</v>
      </c>
      <c r="W1" t="s">
        <v>230</v>
      </c>
    </row>
    <row r="2" spans="1:23" x14ac:dyDescent="0.25">
      <c r="A2" s="15" t="str">
        <f>'Demanda de agua AA'!B11</f>
        <v>AMB</v>
      </c>
      <c r="B2" s="15">
        <f>'Demanda de agua AA'!C11</f>
        <v>9.6000000000000002E-5</v>
      </c>
      <c r="C2" s="15">
        <f>'Demanda de agua AA'!D11</f>
        <v>2.7591E-3</v>
      </c>
      <c r="D2" s="15">
        <f>'Demanda de agua AA'!E11</f>
        <v>1.9300000000000001E-3</v>
      </c>
      <c r="E2" s="15">
        <f>'Demanda de agua AA'!F11</f>
        <v>4.0439999999999999E-3</v>
      </c>
      <c r="F2" s="15">
        <f>'Demanda de agua AA'!G11</f>
        <v>4.1289999999999999E-3</v>
      </c>
      <c r="G2" s="15">
        <f>'Demanda de agua AA'!H11</f>
        <v>4.248E-3</v>
      </c>
      <c r="H2" s="15">
        <f>'Demanda de agua AA'!I11</f>
        <v>3.679E-3</v>
      </c>
      <c r="I2" s="15">
        <f>'Demanda de agua AA'!J11</f>
        <v>0</v>
      </c>
      <c r="J2" s="15">
        <f>'Demanda de agua AA'!K11</f>
        <v>0</v>
      </c>
      <c r="N2" s="21" t="s">
        <v>38</v>
      </c>
      <c r="O2">
        <v>9.6000000000000002E-5</v>
      </c>
      <c r="P2">
        <v>2.7591E-3</v>
      </c>
      <c r="Q2">
        <v>1.9300000000000001E-3</v>
      </c>
      <c r="R2">
        <v>4.0439999999999999E-3</v>
      </c>
      <c r="S2">
        <v>4.1289999999999999E-3</v>
      </c>
      <c r="T2">
        <v>4.248E-3</v>
      </c>
      <c r="U2">
        <v>3.679E-3</v>
      </c>
      <c r="V2">
        <v>0</v>
      </c>
      <c r="W2">
        <v>0</v>
      </c>
    </row>
    <row r="3" spans="1:23" x14ac:dyDescent="0.25">
      <c r="A3" s="15" t="str">
        <f>'Demanda de agua AA'!B12</f>
        <v>AMVA</v>
      </c>
      <c r="B3" s="15">
        <f>'Demanda de agua AA'!C12</f>
        <v>175.36055338999998</v>
      </c>
      <c r="C3" s="15">
        <f>'Demanda de agua AA'!D12</f>
        <v>49.056461659999997</v>
      </c>
      <c r="D3" s="15">
        <f>'Demanda de agua AA'!E12</f>
        <v>41.686436590000007</v>
      </c>
      <c r="E3" s="15">
        <f>'Demanda de agua AA'!F12</f>
        <v>47.508037680000001</v>
      </c>
      <c r="F3" s="15">
        <f>'Demanda de agua AA'!G12</f>
        <v>46.516357109999959</v>
      </c>
      <c r="G3" s="15">
        <f>'Demanda de agua AA'!H12</f>
        <v>47.681992380000004</v>
      </c>
      <c r="H3" s="15">
        <f>'Demanda de agua AA'!I12</f>
        <v>39.953594299999999</v>
      </c>
      <c r="I3" s="15">
        <f>'Demanda de agua AA'!J12</f>
        <v>25.68</v>
      </c>
      <c r="J3" s="15">
        <f>'Demanda de agua AA'!K12</f>
        <v>72.828277989999989</v>
      </c>
      <c r="N3" s="21" t="s">
        <v>39</v>
      </c>
      <c r="O3">
        <v>175.36055338999998</v>
      </c>
      <c r="P3">
        <v>49.056461659999997</v>
      </c>
      <c r="Q3">
        <v>41.686436590000007</v>
      </c>
      <c r="R3">
        <v>47.508037680000001</v>
      </c>
      <c r="S3">
        <v>46.516357109999959</v>
      </c>
      <c r="T3">
        <v>47.681992380000004</v>
      </c>
      <c r="U3">
        <v>39.953594299999999</v>
      </c>
      <c r="V3">
        <v>25.68</v>
      </c>
      <c r="W3">
        <v>72.828277989999989</v>
      </c>
    </row>
    <row r="4" spans="1:23" x14ac:dyDescent="0.25">
      <c r="A4" s="15" t="str">
        <f>'Demanda de agua AA'!B13</f>
        <v>ANLA</v>
      </c>
      <c r="B4" s="15">
        <f>'Demanda de agua AA'!C13</f>
        <v>2.2599999999999999E-4</v>
      </c>
      <c r="C4" s="15">
        <f>'Demanda de agua AA'!D13</f>
        <v>2.42E-4</v>
      </c>
      <c r="D4" s="15">
        <f>'Demanda de agua AA'!E13</f>
        <v>1.3100000000000001E-4</v>
      </c>
      <c r="E4" s="15">
        <f>'Demanda de agua AA'!F13</f>
        <v>31.66746624</v>
      </c>
      <c r="F4" s="15">
        <f>'Demanda de agua AA'!G13</f>
        <v>0.54152637999999997</v>
      </c>
      <c r="G4" s="15">
        <f>'Demanda de agua AA'!H13</f>
        <v>23.78681052</v>
      </c>
      <c r="H4" s="15">
        <f>'Demanda de agua AA'!I13</f>
        <v>7.9160298499999993</v>
      </c>
      <c r="I4" s="15">
        <f>'Demanda de agua AA'!J13</f>
        <v>7.74</v>
      </c>
      <c r="J4" s="15">
        <f>'Demanda de agua AA'!K13</f>
        <v>0.66464621999999995</v>
      </c>
      <c r="N4" s="21" t="s">
        <v>40</v>
      </c>
      <c r="O4">
        <v>2.2599999999999999E-4</v>
      </c>
      <c r="P4">
        <v>2.42E-4</v>
      </c>
      <c r="Q4">
        <v>1.3100000000000001E-4</v>
      </c>
      <c r="R4">
        <v>31.66746624</v>
      </c>
      <c r="S4">
        <v>0.54152637999999997</v>
      </c>
      <c r="T4">
        <v>23.78681052</v>
      </c>
      <c r="U4">
        <v>7.9160298499999993</v>
      </c>
      <c r="V4">
        <v>7.74</v>
      </c>
      <c r="W4">
        <v>0.66464621999999995</v>
      </c>
    </row>
    <row r="5" spans="1:23" x14ac:dyDescent="0.25">
      <c r="A5" s="15" t="str">
        <f>'Demanda de agua AA'!B14</f>
        <v>CAM</v>
      </c>
      <c r="B5" s="15">
        <f>'Demanda de agua AA'!C14</f>
        <v>0.44176646000000003</v>
      </c>
      <c r="C5" s="15">
        <f>'Demanda de agua AA'!D14</f>
        <v>0.43104009999999998</v>
      </c>
      <c r="D5" s="15">
        <f>'Demanda de agua AA'!E14</f>
        <v>0.55721149999999997</v>
      </c>
      <c r="E5" s="15">
        <f>'Demanda de agua AA'!F14</f>
        <v>0.41771122999999999</v>
      </c>
      <c r="F5" s="15">
        <f>'Demanda de agua AA'!G14</f>
        <v>0.31325472999999998</v>
      </c>
      <c r="G5" s="15">
        <f>'Demanda de agua AA'!H14</f>
        <v>0.59922589999999998</v>
      </c>
      <c r="H5" s="15">
        <f>'Demanda de agua AA'!I14</f>
        <v>0.6014661899999999</v>
      </c>
      <c r="I5" s="15">
        <f>'Demanda de agua AA'!J14</f>
        <v>0.67</v>
      </c>
      <c r="J5" s="15">
        <f>'Demanda de agua AA'!K14</f>
        <v>1.17056914</v>
      </c>
      <c r="N5" s="21" t="s">
        <v>41</v>
      </c>
      <c r="O5">
        <v>0.44176646000000003</v>
      </c>
      <c r="P5">
        <v>0.43104009999999998</v>
      </c>
      <c r="Q5">
        <v>0.55721149999999997</v>
      </c>
      <c r="R5">
        <v>0.41771122999999999</v>
      </c>
      <c r="S5">
        <v>0.31325472999999998</v>
      </c>
      <c r="T5">
        <v>0.59922589999999998</v>
      </c>
      <c r="U5">
        <v>0.6014661899999999</v>
      </c>
      <c r="V5">
        <v>0.67</v>
      </c>
      <c r="W5">
        <v>1.17056914</v>
      </c>
    </row>
    <row r="6" spans="1:23" x14ac:dyDescent="0.25">
      <c r="A6" s="15" t="str">
        <f>'Demanda de agua AA'!B15</f>
        <v>CAR</v>
      </c>
      <c r="B6" s="15">
        <f>'Demanda de agua AA'!C15</f>
        <v>73.542680869999998</v>
      </c>
      <c r="C6" s="15">
        <f>'Demanda de agua AA'!D15</f>
        <v>83.624322609999993</v>
      </c>
      <c r="D6" s="15">
        <f>'Demanda de agua AA'!E15</f>
        <v>38.332079649999997</v>
      </c>
      <c r="E6" s="15">
        <f>'Demanda de agua AA'!F15</f>
        <v>46.419106319999997</v>
      </c>
      <c r="F6" s="15">
        <f>'Demanda de agua AA'!G15</f>
        <v>32.047295859999998</v>
      </c>
      <c r="G6" s="15">
        <f>'Demanda de agua AA'!H15</f>
        <v>23.415398030000002</v>
      </c>
      <c r="H6" s="15">
        <f>'Demanda de agua AA'!I15</f>
        <v>35.95025777</v>
      </c>
      <c r="I6" s="15">
        <f>'Demanda de agua AA'!J15</f>
        <v>34.19</v>
      </c>
      <c r="J6" s="15">
        <f>'Demanda de agua AA'!K15</f>
        <v>30.512268379999998</v>
      </c>
      <c r="N6" s="21" t="s">
        <v>42</v>
      </c>
      <c r="O6">
        <v>73.542680869999998</v>
      </c>
      <c r="P6">
        <v>83.624322609999993</v>
      </c>
      <c r="Q6">
        <v>38.332079649999997</v>
      </c>
      <c r="R6">
        <v>46.419106319999997</v>
      </c>
      <c r="S6">
        <v>32.047295859999998</v>
      </c>
      <c r="T6">
        <v>23.415398030000002</v>
      </c>
      <c r="U6">
        <v>35.95025777</v>
      </c>
      <c r="V6">
        <v>34.19</v>
      </c>
      <c r="W6">
        <v>30.512268379999998</v>
      </c>
    </row>
    <row r="7" spans="1:23" x14ac:dyDescent="0.25">
      <c r="A7" s="15" t="str">
        <f>'Demanda de agua AA'!B16</f>
        <v>CARDER</v>
      </c>
      <c r="B7" s="15">
        <f>'Demanda de agua AA'!C16</f>
        <v>12.89403179</v>
      </c>
      <c r="C7" s="15">
        <f>'Demanda de agua AA'!D16</f>
        <v>13.098040689999999</v>
      </c>
      <c r="D7" s="15">
        <f>'Demanda de agua AA'!E16</f>
        <v>16.038573159999999</v>
      </c>
      <c r="E7" s="15">
        <f>'Demanda de agua AA'!F16</f>
        <v>9.7408664999999992</v>
      </c>
      <c r="F7" s="15">
        <f>'Demanda de agua AA'!G16</f>
        <v>11.31955773</v>
      </c>
      <c r="G7" s="15">
        <f>'Demanda de agua AA'!H16</f>
        <v>10.422605949999999</v>
      </c>
      <c r="H7" s="15">
        <f>'Demanda de agua AA'!I16</f>
        <v>9.3983170500000011</v>
      </c>
      <c r="I7" s="15">
        <f>'Demanda de agua AA'!J16</f>
        <v>4.6500000000000004</v>
      </c>
      <c r="J7" s="15">
        <f>'Demanda de agua AA'!K16</f>
        <v>9.364497609999999</v>
      </c>
      <c r="N7" s="21" t="s">
        <v>43</v>
      </c>
      <c r="O7">
        <v>12.89403179</v>
      </c>
      <c r="P7">
        <v>13.098040689999999</v>
      </c>
      <c r="Q7">
        <v>16.038573159999999</v>
      </c>
      <c r="R7">
        <v>9.7408664999999992</v>
      </c>
      <c r="S7">
        <v>11.31955773</v>
      </c>
      <c r="T7">
        <v>10.422605949999999</v>
      </c>
      <c r="U7">
        <v>9.3983170500000011</v>
      </c>
      <c r="V7">
        <v>4.6500000000000004</v>
      </c>
      <c r="W7">
        <v>9.364497609999999</v>
      </c>
    </row>
    <row r="8" spans="1:23" x14ac:dyDescent="0.25">
      <c r="A8" s="15" t="str">
        <f>'Demanda de agua AA'!B17</f>
        <v>CARDIQUE</v>
      </c>
      <c r="B8" s="15">
        <f>'Demanda de agua AA'!C17</f>
        <v>0.11704000000000001</v>
      </c>
      <c r="C8" s="15">
        <f>'Demanda de agua AA'!D17</f>
        <v>0.66075700000000004</v>
      </c>
      <c r="D8" s="15">
        <f>'Demanda de agua AA'!E17</f>
        <v>0.14437720000000001</v>
      </c>
      <c r="E8" s="15">
        <f>'Demanda de agua AA'!F17</f>
        <v>0.582237</v>
      </c>
      <c r="F8" s="15">
        <f>'Demanda de agua AA'!G17</f>
        <v>0.20430400000000001</v>
      </c>
      <c r="G8" s="15">
        <f>'Demanda de agua AA'!H17</f>
        <v>1.305328</v>
      </c>
      <c r="H8" s="15">
        <f>'Demanda de agua AA'!I17</f>
        <v>1.1730400000000001</v>
      </c>
      <c r="I8" s="15">
        <f>'Demanda de agua AA'!J17</f>
        <v>0.27</v>
      </c>
      <c r="J8" s="15">
        <f>'Demanda de agua AA'!K17</f>
        <v>0.26889099999999999</v>
      </c>
      <c r="N8" s="21" t="s">
        <v>44</v>
      </c>
      <c r="O8">
        <v>0.11704000000000001</v>
      </c>
      <c r="P8">
        <v>0.66075700000000004</v>
      </c>
      <c r="Q8">
        <v>0.14437720000000001</v>
      </c>
      <c r="R8">
        <v>0.582237</v>
      </c>
      <c r="S8">
        <v>0.20430400000000001</v>
      </c>
      <c r="T8">
        <v>1.305328</v>
      </c>
      <c r="U8">
        <v>1.1730400000000001</v>
      </c>
      <c r="V8">
        <v>0.27</v>
      </c>
      <c r="W8">
        <v>0.26889099999999999</v>
      </c>
    </row>
    <row r="9" spans="1:23" x14ac:dyDescent="0.25">
      <c r="A9" s="15" t="str">
        <f>'Demanda de agua AA'!B18</f>
        <v>CARSUCRE</v>
      </c>
      <c r="B9" s="15">
        <f>'Demanda de agua AA'!C18</f>
        <v>0.47038999999999997</v>
      </c>
      <c r="C9" s="15">
        <f>'Demanda de agua AA'!D18</f>
        <v>0.42272399999999999</v>
      </c>
      <c r="D9" s="15">
        <f>'Demanda de agua AA'!E18</f>
        <v>0.28350799999999998</v>
      </c>
      <c r="E9" s="15">
        <f>'Demanda de agua AA'!F18</f>
        <v>0.27949299999999999</v>
      </c>
      <c r="F9" s="15">
        <f>'Demanda de agua AA'!G18</f>
        <v>0.31880700000000001</v>
      </c>
      <c r="G9" s="15">
        <f>'Demanda de agua AA'!H18</f>
        <v>0.122972</v>
      </c>
      <c r="H9" s="15">
        <f>'Demanda de agua AA'!I18</f>
        <v>0.28402300000000003</v>
      </c>
      <c r="I9" s="15">
        <f>'Demanda de agua AA'!J18</f>
        <v>0.34</v>
      </c>
      <c r="J9" s="15">
        <f>'Demanda de agua AA'!K18</f>
        <v>0.24792500000000001</v>
      </c>
      <c r="N9" s="21" t="s">
        <v>45</v>
      </c>
      <c r="O9">
        <v>0.47038999999999997</v>
      </c>
      <c r="P9">
        <v>0.42272399999999999</v>
      </c>
      <c r="Q9">
        <v>0.28350799999999998</v>
      </c>
      <c r="R9">
        <v>0.27949299999999999</v>
      </c>
      <c r="S9">
        <v>0.31880700000000001</v>
      </c>
      <c r="T9">
        <v>0.122972</v>
      </c>
      <c r="U9">
        <v>0.28402300000000003</v>
      </c>
      <c r="V9">
        <v>0.34</v>
      </c>
      <c r="W9">
        <v>0.24792500000000001</v>
      </c>
    </row>
    <row r="10" spans="1:23" x14ac:dyDescent="0.25">
      <c r="A10" s="15" t="str">
        <f>'Demanda de agua AA'!B19</f>
        <v>CAS</v>
      </c>
      <c r="B10" s="15">
        <f>'Demanda de agua AA'!C19</f>
        <v>8.6313210000000001E-2</v>
      </c>
      <c r="C10" s="15">
        <f>'Demanda de agua AA'!D19</f>
        <v>0.32106800000000002</v>
      </c>
      <c r="D10" s="15">
        <f>'Demanda de agua AA'!E19</f>
        <v>0.32304684</v>
      </c>
      <c r="E10" s="15">
        <f>'Demanda de agua AA'!F19</f>
        <v>0.30781798999999999</v>
      </c>
      <c r="F10" s="15">
        <f>'Demanda de agua AA'!G19</f>
        <v>0.76047050000000005</v>
      </c>
      <c r="G10" s="15">
        <f>'Demanda de agua AA'!H19</f>
        <v>0.49603507000000002</v>
      </c>
      <c r="H10" s="15">
        <f>'Demanda de agua AA'!I19</f>
        <v>0.74242200000000003</v>
      </c>
      <c r="I10" s="15">
        <f>'Demanda de agua AA'!J19</f>
        <v>0.95</v>
      </c>
      <c r="J10" s="15">
        <f>'Demanda de agua AA'!K19</f>
        <v>22.14960378</v>
      </c>
      <c r="N10" s="21" t="s">
        <v>46</v>
      </c>
      <c r="O10">
        <v>8.6313210000000001E-2</v>
      </c>
      <c r="P10">
        <v>0.32106800000000002</v>
      </c>
      <c r="Q10">
        <v>0.32304684</v>
      </c>
      <c r="R10">
        <v>0.30781798999999999</v>
      </c>
      <c r="S10">
        <v>0.76047050000000005</v>
      </c>
      <c r="T10">
        <v>0.49603507000000002</v>
      </c>
      <c r="U10">
        <v>0.74242200000000003</v>
      </c>
      <c r="V10">
        <v>0.95</v>
      </c>
      <c r="W10">
        <v>22.14960378</v>
      </c>
    </row>
    <row r="11" spans="1:23" x14ac:dyDescent="0.25">
      <c r="A11" s="15" t="str">
        <f>'Demanda de agua AA'!B20</f>
        <v>CDA</v>
      </c>
      <c r="B11" s="15">
        <f>'Demanda de agua AA'!C20</f>
        <v>0</v>
      </c>
      <c r="C11" s="15">
        <f>'Demanda de agua AA'!D20</f>
        <v>1.8999999999999998E-6</v>
      </c>
      <c r="D11" s="15">
        <f>'Demanda de agua AA'!E20</f>
        <v>0</v>
      </c>
      <c r="E11" s="15">
        <f>'Demanda de agua AA'!F20</f>
        <v>0</v>
      </c>
      <c r="F11" s="15">
        <f>'Demanda de agua AA'!G20</f>
        <v>0</v>
      </c>
      <c r="G11" s="15">
        <f>'Demanda de agua AA'!H20</f>
        <v>1.7600000000000001E-5</v>
      </c>
      <c r="H11" s="15">
        <f>'Demanda de agua AA'!I20</f>
        <v>1.5E-6</v>
      </c>
      <c r="I11" s="15">
        <f>'Demanda de agua AA'!J20</f>
        <v>1.6000000000000001E-6</v>
      </c>
      <c r="J11" s="15">
        <f>'Demanda de agua AA'!K20</f>
        <v>0</v>
      </c>
      <c r="N11" s="21" t="s">
        <v>47</v>
      </c>
      <c r="O11">
        <v>0</v>
      </c>
      <c r="P11">
        <v>1.8999999999999998E-6</v>
      </c>
      <c r="Q11">
        <v>0</v>
      </c>
      <c r="R11">
        <v>0</v>
      </c>
      <c r="S11">
        <v>0</v>
      </c>
      <c r="T11">
        <v>1.7600000000000001E-5</v>
      </c>
      <c r="U11">
        <v>1.5E-6</v>
      </c>
      <c r="V11">
        <v>1.6000000000000001E-6</v>
      </c>
      <c r="W11">
        <v>0</v>
      </c>
    </row>
    <row r="12" spans="1:23" x14ac:dyDescent="0.25">
      <c r="A12" s="15" t="str">
        <f>'Demanda de agua AA'!B21</f>
        <v>CDMB</v>
      </c>
      <c r="B12" s="15">
        <f>'Demanda de agua AA'!C21</f>
        <v>87.271504409999991</v>
      </c>
      <c r="C12" s="15">
        <f>'Demanda de agua AA'!D21</f>
        <v>79.864866219999996</v>
      </c>
      <c r="D12" s="15">
        <f>'Demanda de agua AA'!E21</f>
        <v>75.278028599999999</v>
      </c>
      <c r="E12" s="15">
        <f>'Demanda de agua AA'!F21</f>
        <v>2.4808268900000003</v>
      </c>
      <c r="F12" s="15">
        <f>'Demanda de agua AA'!G21</f>
        <v>3.2945220000000002</v>
      </c>
      <c r="G12" s="15">
        <f>'Demanda de agua AA'!H21</f>
        <v>7.442710000000001E-2</v>
      </c>
      <c r="H12" s="15">
        <f>'Demanda de agua AA'!I21</f>
        <v>0.46349984000000005</v>
      </c>
      <c r="I12" s="15">
        <f>'Demanda de agua AA'!J21</f>
        <v>3</v>
      </c>
      <c r="J12" s="15">
        <f>'Demanda de agua AA'!K21</f>
        <v>3.9712957200000001</v>
      </c>
      <c r="N12" s="21" t="s">
        <v>48</v>
      </c>
      <c r="O12">
        <v>87.271504409999991</v>
      </c>
      <c r="P12">
        <v>79.864866219999996</v>
      </c>
      <c r="Q12">
        <v>75.278028599999999</v>
      </c>
      <c r="R12">
        <v>2.4808268900000003</v>
      </c>
      <c r="S12">
        <v>3.2945220000000002</v>
      </c>
      <c r="T12">
        <v>7.442710000000001E-2</v>
      </c>
      <c r="U12">
        <v>0.46349984000000005</v>
      </c>
      <c r="V12">
        <v>3</v>
      </c>
      <c r="W12">
        <v>3.9712957200000001</v>
      </c>
    </row>
    <row r="13" spans="1:23" x14ac:dyDescent="0.25">
      <c r="A13" s="15" t="str">
        <f>'Demanda de agua AA'!B22</f>
        <v>CORANTIOQUIA</v>
      </c>
      <c r="B13" s="15">
        <f>'Demanda de agua AA'!C22</f>
        <v>3.1052894700000002</v>
      </c>
      <c r="C13" s="15">
        <f>'Demanda de agua AA'!D22</f>
        <v>2.8525199199999998</v>
      </c>
      <c r="D13" s="15">
        <f>'Demanda de agua AA'!E22</f>
        <v>3.1056852000000004</v>
      </c>
      <c r="E13" s="15">
        <f>'Demanda de agua AA'!F22</f>
        <v>7.8398209100000003</v>
      </c>
      <c r="F13" s="15">
        <f>'Demanda de agua AA'!G22</f>
        <v>7.24486176</v>
      </c>
      <c r="G13" s="15">
        <f>'Demanda de agua AA'!H22</f>
        <v>8.2506696799999997</v>
      </c>
      <c r="H13" s="15">
        <f>'Demanda de agua AA'!I22</f>
        <v>3.8914267300000001</v>
      </c>
      <c r="I13" s="15">
        <f>'Demanda de agua AA'!J22</f>
        <v>8.14</v>
      </c>
      <c r="J13" s="15">
        <f>'Demanda de agua AA'!K22</f>
        <v>23.132149340000002</v>
      </c>
      <c r="N13" s="21" t="s">
        <v>49</v>
      </c>
      <c r="O13">
        <v>3.1052894700000002</v>
      </c>
      <c r="P13">
        <v>2.8525199199999998</v>
      </c>
      <c r="Q13">
        <v>3.1056852000000004</v>
      </c>
      <c r="R13">
        <v>7.8398209100000003</v>
      </c>
      <c r="S13">
        <v>7.24486176</v>
      </c>
      <c r="T13">
        <v>8.2506696799999997</v>
      </c>
      <c r="U13">
        <v>3.8914267300000001</v>
      </c>
      <c r="V13">
        <v>8.14</v>
      </c>
      <c r="W13">
        <v>23.132149340000002</v>
      </c>
    </row>
    <row r="14" spans="1:23" x14ac:dyDescent="0.25">
      <c r="A14" s="15" t="str">
        <f>'Demanda de agua AA'!B23</f>
        <v>CORMACARENA</v>
      </c>
      <c r="B14" s="15">
        <f>'Demanda de agua AA'!C23</f>
        <v>18.75957189</v>
      </c>
      <c r="C14" s="15">
        <f>'Demanda de agua AA'!D23</f>
        <v>0.6645932</v>
      </c>
      <c r="D14" s="15">
        <f>'Demanda de agua AA'!E23</f>
        <v>16.333382279999999</v>
      </c>
      <c r="E14" s="15">
        <f>'Demanda de agua AA'!F23</f>
        <v>16.007859549999999</v>
      </c>
      <c r="F14" s="15">
        <f>'Demanda de agua AA'!G23</f>
        <v>14.09593166</v>
      </c>
      <c r="G14" s="15">
        <f>'Demanda de agua AA'!H23</f>
        <v>1.8830736299999999</v>
      </c>
      <c r="H14" s="15">
        <f>'Demanda de agua AA'!I23</f>
        <v>3.82309425</v>
      </c>
      <c r="I14" s="15">
        <f>'Demanda de agua AA'!J23</f>
        <v>41.77</v>
      </c>
      <c r="J14" s="15">
        <f>'Demanda de agua AA'!K23</f>
        <v>1.5629803200000001</v>
      </c>
      <c r="N14" s="21" t="s">
        <v>50</v>
      </c>
      <c r="O14">
        <v>18.75957189</v>
      </c>
      <c r="P14">
        <v>0.6645932</v>
      </c>
      <c r="Q14">
        <v>16.333382279999999</v>
      </c>
      <c r="R14">
        <v>16.007859549999999</v>
      </c>
      <c r="S14">
        <v>14.09593166</v>
      </c>
      <c r="T14">
        <v>1.8830736299999999</v>
      </c>
      <c r="U14">
        <v>3.82309425</v>
      </c>
      <c r="V14">
        <v>41.77</v>
      </c>
      <c r="W14">
        <v>1.5629803200000001</v>
      </c>
    </row>
    <row r="15" spans="1:23" x14ac:dyDescent="0.25">
      <c r="A15" s="15" t="str">
        <f>'Demanda de agua AA'!B24</f>
        <v>CORNARE</v>
      </c>
      <c r="B15" s="15">
        <f>'Demanda de agua AA'!C24</f>
        <v>3.5241188810000001</v>
      </c>
      <c r="C15" s="15">
        <f>'Demanda de agua AA'!D24</f>
        <v>5.6249748499999992</v>
      </c>
      <c r="D15" s="15">
        <f>'Demanda de agua AA'!E24</f>
        <v>4.6487840399999998</v>
      </c>
      <c r="E15" s="15">
        <f>'Demanda de agua AA'!F24</f>
        <v>1.7880618100000001</v>
      </c>
      <c r="F15" s="15">
        <f>'Demanda de agua AA'!G24</f>
        <v>6.9275726399999993</v>
      </c>
      <c r="G15" s="15">
        <f>'Demanda de agua AA'!H24</f>
        <v>5.5389768300000002</v>
      </c>
      <c r="H15" s="15">
        <f>'Demanda de agua AA'!I24</f>
        <v>2.75529431</v>
      </c>
      <c r="I15" s="15">
        <f>'Demanda de agua AA'!J24</f>
        <v>3.18</v>
      </c>
      <c r="J15" s="15">
        <f>'Demanda de agua AA'!K24</f>
        <v>4.2395724800000005</v>
      </c>
      <c r="N15" s="21" t="s">
        <v>51</v>
      </c>
      <c r="O15">
        <v>3.5241188810000001</v>
      </c>
      <c r="P15">
        <v>5.6249748499999992</v>
      </c>
      <c r="Q15">
        <v>4.6487840399999998</v>
      </c>
      <c r="R15">
        <v>1.7880618100000001</v>
      </c>
      <c r="S15">
        <v>6.9275726399999993</v>
      </c>
      <c r="T15">
        <v>5.5389768300000002</v>
      </c>
      <c r="U15">
        <v>2.75529431</v>
      </c>
      <c r="V15">
        <v>3.18</v>
      </c>
      <c r="W15">
        <v>4.2395724800000005</v>
      </c>
    </row>
    <row r="16" spans="1:23" x14ac:dyDescent="0.25">
      <c r="A16" s="15" t="str">
        <f>'Demanda de agua AA'!B25</f>
        <v>CORPAMAG</v>
      </c>
      <c r="B16" s="15">
        <f>'Demanda de agua AA'!C25</f>
        <v>0.70038331999999992</v>
      </c>
      <c r="C16" s="15">
        <f>'Demanda de agua AA'!D25</f>
        <v>1.0894946999999999</v>
      </c>
      <c r="D16" s="15">
        <f>'Demanda de agua AA'!E25</f>
        <v>0.40727566999999998</v>
      </c>
      <c r="E16" s="15">
        <f>'Demanda de agua AA'!F25</f>
        <v>0.50629599999999997</v>
      </c>
      <c r="F16" s="15">
        <f>'Demanda de agua AA'!G25</f>
        <v>0.45058233000000003</v>
      </c>
      <c r="G16" s="15">
        <f>'Demanda de agua AA'!H25</f>
        <v>1.0614523600000001</v>
      </c>
      <c r="H16" s="15">
        <f>'Demanda de agua AA'!I25</f>
        <v>1.0349482400000001</v>
      </c>
      <c r="I16" s="15">
        <f>'Demanda de agua AA'!J25</f>
        <v>1.0900000000000001</v>
      </c>
      <c r="J16" s="15">
        <f>'Demanda de agua AA'!K25</f>
        <v>1.243749</v>
      </c>
      <c r="N16" s="21" t="s">
        <v>52</v>
      </c>
      <c r="O16">
        <v>0.70038331999999992</v>
      </c>
      <c r="P16">
        <v>1.0894946999999999</v>
      </c>
      <c r="Q16">
        <v>0.40727566999999998</v>
      </c>
      <c r="R16">
        <v>0.50629599999999997</v>
      </c>
      <c r="S16">
        <v>0.45058233000000003</v>
      </c>
      <c r="T16">
        <v>1.0614523600000001</v>
      </c>
      <c r="U16">
        <v>1.0349482400000001</v>
      </c>
      <c r="V16">
        <v>1.0900000000000001</v>
      </c>
      <c r="W16">
        <v>1.243749</v>
      </c>
    </row>
    <row r="17" spans="1:23" x14ac:dyDescent="0.25">
      <c r="A17" s="15" t="str">
        <f>'Demanda de agua AA'!B26</f>
        <v>CORPOAMAZONIA</v>
      </c>
      <c r="B17" s="15">
        <f>'Demanda de agua AA'!C26</f>
        <v>19.825005000000001</v>
      </c>
      <c r="C17" s="15">
        <f>'Demanda de agua AA'!D26</f>
        <v>0</v>
      </c>
      <c r="D17" s="15">
        <f>'Demanda de agua AA'!E26</f>
        <v>0</v>
      </c>
      <c r="E17" s="15">
        <f>'Demanda de agua AA'!F26</f>
        <v>3.8240169999999997E-2</v>
      </c>
      <c r="F17" s="15">
        <f>'Demanda de agua AA'!G26</f>
        <v>6.5621740000000012E-2</v>
      </c>
      <c r="G17" s="15">
        <f>'Demanda de agua AA'!H26</f>
        <v>1.3405988200000001</v>
      </c>
      <c r="H17" s="15">
        <f>'Demanda de agua AA'!I26</f>
        <v>0.108928</v>
      </c>
      <c r="I17" s="15">
        <f>'Demanda de agua AA'!J26</f>
        <v>0.35</v>
      </c>
      <c r="J17" s="15">
        <f>'Demanda de agua AA'!K26</f>
        <v>0.11083589000000001</v>
      </c>
      <c r="N17" s="21" t="s">
        <v>53</v>
      </c>
      <c r="O17">
        <v>19.825005000000001</v>
      </c>
      <c r="P17">
        <v>0</v>
      </c>
      <c r="Q17">
        <v>0</v>
      </c>
      <c r="R17">
        <v>3.8240169999999997E-2</v>
      </c>
      <c r="S17">
        <v>6.5621740000000012E-2</v>
      </c>
      <c r="T17">
        <v>1.3405988200000001</v>
      </c>
      <c r="U17">
        <v>0.108928</v>
      </c>
      <c r="V17">
        <v>0.35</v>
      </c>
      <c r="W17">
        <v>0.11083589000000001</v>
      </c>
    </row>
    <row r="18" spans="1:23" x14ac:dyDescent="0.25">
      <c r="A18" s="15" t="str">
        <f>'Demanda de agua AA'!B27</f>
        <v>CORPOBOYACA</v>
      </c>
      <c r="B18" s="15">
        <f>'Demanda de agua AA'!C27</f>
        <v>1.9432193999999998</v>
      </c>
      <c r="C18" s="15">
        <f>'Demanda de agua AA'!D27</f>
        <v>1.5629929199999999</v>
      </c>
      <c r="D18" s="15">
        <f>'Demanda de agua AA'!E27</f>
        <v>3.3540799900000002</v>
      </c>
      <c r="E18" s="15">
        <f>'Demanda de agua AA'!F27</f>
        <v>2.2614522999999997</v>
      </c>
      <c r="F18" s="15">
        <f>'Demanda de agua AA'!G27</f>
        <v>3.27187458</v>
      </c>
      <c r="G18" s="15">
        <f>'Demanda de agua AA'!H27</f>
        <v>3.7085680999999999</v>
      </c>
      <c r="H18" s="15">
        <f>'Demanda de agua AA'!I27</f>
        <v>3.5576408900000001</v>
      </c>
      <c r="I18" s="15">
        <f>'Demanda de agua AA'!J27</f>
        <v>3.45</v>
      </c>
      <c r="J18" s="15">
        <f>'Demanda de agua AA'!K27</f>
        <v>4.7486403399999997</v>
      </c>
      <c r="N18" s="21" t="s">
        <v>54</v>
      </c>
      <c r="O18">
        <v>1.9432193999999998</v>
      </c>
      <c r="P18">
        <v>1.5629929199999999</v>
      </c>
      <c r="Q18">
        <v>3.3540799900000002</v>
      </c>
      <c r="R18">
        <v>2.2614522999999997</v>
      </c>
      <c r="S18">
        <v>3.27187458</v>
      </c>
      <c r="T18">
        <v>3.7085680999999999</v>
      </c>
      <c r="U18">
        <v>3.5576408900000001</v>
      </c>
      <c r="V18">
        <v>3.45</v>
      </c>
      <c r="W18">
        <v>4.7486403399999997</v>
      </c>
    </row>
    <row r="19" spans="1:23" x14ac:dyDescent="0.25">
      <c r="A19" s="15" t="str">
        <f>'Demanda de agua AA'!B28</f>
        <v>CORPOCALDAS</v>
      </c>
      <c r="B19" s="15">
        <f>'Demanda de agua AA'!C28</f>
        <v>3.9298806000000002</v>
      </c>
      <c r="C19" s="15">
        <f>'Demanda de agua AA'!D28</f>
        <v>4.0899408399999997</v>
      </c>
      <c r="D19" s="15">
        <f>'Demanda de agua AA'!E28</f>
        <v>4.3542419599999995</v>
      </c>
      <c r="E19" s="15">
        <f>'Demanda de agua AA'!F28</f>
        <v>4.1168946599999998</v>
      </c>
      <c r="F19" s="15">
        <f>'Demanda de agua AA'!G28</f>
        <v>5.7369068800000003</v>
      </c>
      <c r="G19" s="15">
        <f>'Demanda de agua AA'!H28</f>
        <v>5.2231129200000002</v>
      </c>
      <c r="H19" s="15">
        <f>'Demanda de agua AA'!I28</f>
        <v>5.3137390899999994</v>
      </c>
      <c r="I19" s="15">
        <f>'Demanda de agua AA'!J28</f>
        <v>4.7699999999999996</v>
      </c>
      <c r="J19" s="15">
        <f>'Demanda de agua AA'!K28</f>
        <v>4.20527652</v>
      </c>
      <c r="N19" s="21" t="s">
        <v>55</v>
      </c>
      <c r="O19">
        <v>3.9298806000000002</v>
      </c>
      <c r="P19">
        <v>4.0899408399999997</v>
      </c>
      <c r="Q19">
        <v>4.3542419599999995</v>
      </c>
      <c r="R19">
        <v>4.1168946599999998</v>
      </c>
      <c r="S19">
        <v>5.7369068800000003</v>
      </c>
      <c r="T19">
        <v>5.2231129200000002</v>
      </c>
      <c r="U19">
        <v>5.3137390899999994</v>
      </c>
      <c r="V19">
        <v>4.7699999999999996</v>
      </c>
      <c r="W19">
        <v>4.20527652</v>
      </c>
    </row>
    <row r="20" spans="1:23" x14ac:dyDescent="0.25">
      <c r="A20" s="15" t="str">
        <f>'Demanda de agua AA'!B29</f>
        <v xml:space="preserve">CORPOCESAR </v>
      </c>
      <c r="B20" s="15">
        <f>'Demanda de agua AA'!C29</f>
        <v>1.55494401</v>
      </c>
      <c r="C20" s="15">
        <f>'Demanda de agua AA'!D29</f>
        <v>0.87847501000000006</v>
      </c>
      <c r="D20" s="15">
        <f>'Demanda de agua AA'!E29</f>
        <v>0.51569600000000004</v>
      </c>
      <c r="E20" s="15">
        <f>'Demanda de agua AA'!F29</f>
        <v>1.862654</v>
      </c>
      <c r="F20" s="15">
        <f>'Demanda de agua AA'!G29</f>
        <v>1.116584</v>
      </c>
      <c r="G20" s="15">
        <f>'Demanda de agua AA'!H29</f>
        <v>0.72395600000000004</v>
      </c>
      <c r="H20" s="15">
        <f>'Demanda de agua AA'!I29</f>
        <v>1.6933681599999999</v>
      </c>
      <c r="I20" s="15">
        <f>'Demanda de agua AA'!J29</f>
        <v>1.9</v>
      </c>
      <c r="J20" s="15">
        <f>'Demanda de agua AA'!K29</f>
        <v>1.8412839999999999</v>
      </c>
      <c r="N20" s="21" t="s">
        <v>56</v>
      </c>
      <c r="O20">
        <v>1.55494401</v>
      </c>
      <c r="P20">
        <v>0.87847501000000006</v>
      </c>
      <c r="Q20">
        <v>0.51569600000000004</v>
      </c>
      <c r="R20">
        <v>1.862654</v>
      </c>
      <c r="S20">
        <v>1.116584</v>
      </c>
      <c r="T20">
        <v>0.72395600000000004</v>
      </c>
      <c r="U20">
        <v>1.6933681599999999</v>
      </c>
      <c r="V20">
        <v>1.9</v>
      </c>
      <c r="W20">
        <v>1.8412839999999999</v>
      </c>
    </row>
    <row r="21" spans="1:23" x14ac:dyDescent="0.25">
      <c r="A21" s="15" t="str">
        <f>'Demanda de agua AA'!B30</f>
        <v>CORPOCHIVOR</v>
      </c>
      <c r="B21" s="15">
        <f>'Demanda de agua AA'!C30</f>
        <v>9.9349999999999994E-3</v>
      </c>
      <c r="C21" s="15">
        <f>'Demanda de agua AA'!D30</f>
        <v>5.1679999999999999E-3</v>
      </c>
      <c r="D21" s="15">
        <f>'Demanda de agua AA'!E30</f>
        <v>5.3200000000000001E-3</v>
      </c>
      <c r="E21" s="15">
        <f>'Demanda de agua AA'!F30</f>
        <v>4.9610000000000001E-3</v>
      </c>
      <c r="F21" s="15">
        <f>'Demanda de agua AA'!G30</f>
        <v>1.7867999999999998E-2</v>
      </c>
      <c r="G21" s="15">
        <f>'Demanda de agua AA'!H30</f>
        <v>1.7592E-2</v>
      </c>
      <c r="H21" s="15">
        <f>'Demanda de agua AA'!I30</f>
        <v>0.41147699999999998</v>
      </c>
      <c r="I21" s="15">
        <f>'Demanda de agua AA'!J30</f>
        <v>0.01</v>
      </c>
      <c r="J21" s="15">
        <f>'Demanda de agua AA'!K30</f>
        <v>1.4786000000000001E-2</v>
      </c>
      <c r="N21" s="21" t="s">
        <v>57</v>
      </c>
      <c r="O21">
        <v>9.9349999999999994E-3</v>
      </c>
      <c r="P21">
        <v>5.1679999999999999E-3</v>
      </c>
      <c r="Q21">
        <v>5.3200000000000001E-3</v>
      </c>
      <c r="R21">
        <v>4.9610000000000001E-3</v>
      </c>
      <c r="S21">
        <v>1.7867999999999998E-2</v>
      </c>
      <c r="T21">
        <v>1.7592E-2</v>
      </c>
      <c r="U21">
        <v>0.41147699999999998</v>
      </c>
      <c r="V21">
        <v>0.01</v>
      </c>
      <c r="W21">
        <v>1.4786000000000001E-2</v>
      </c>
    </row>
    <row r="22" spans="1:23" x14ac:dyDescent="0.25">
      <c r="A22" s="15" t="str">
        <f>'Demanda de agua AA'!B31</f>
        <v>CORPOGUAJIRA</v>
      </c>
      <c r="B22" s="15">
        <f>'Demanda de agua AA'!C31</f>
        <v>1.0946260000000001</v>
      </c>
      <c r="C22" s="15">
        <f>'Demanda de agua AA'!D31</f>
        <v>0.40633570000000002</v>
      </c>
      <c r="D22" s="15">
        <f>'Demanda de agua AA'!E31</f>
        <v>0.3915149</v>
      </c>
      <c r="E22" s="15">
        <f>'Demanda de agua AA'!F31</f>
        <v>4.71</v>
      </c>
      <c r="F22" s="15">
        <f>'Demanda de agua AA'!G31</f>
        <v>1.012352E-2</v>
      </c>
      <c r="G22" s="15">
        <f>'Demanda de agua AA'!H31</f>
        <v>6.8398749999999994E-2</v>
      </c>
      <c r="H22" s="15">
        <f>'Demanda de agua AA'!I31</f>
        <v>5.6893300000000003E-3</v>
      </c>
      <c r="I22" s="15">
        <f>'Demanda de agua AA'!J31</f>
        <v>1.1299999999999999E-3</v>
      </c>
      <c r="J22" s="15">
        <f>'Demanda de agua AA'!K31</f>
        <v>1.5293930000000001E-2</v>
      </c>
      <c r="N22" s="21" t="s">
        <v>58</v>
      </c>
      <c r="O22">
        <v>1.0946260000000001</v>
      </c>
      <c r="P22">
        <v>0.40633570000000002</v>
      </c>
      <c r="Q22">
        <v>0.3915149</v>
      </c>
      <c r="R22">
        <v>4.71</v>
      </c>
      <c r="S22">
        <v>1.012352E-2</v>
      </c>
      <c r="T22">
        <v>6.8398749999999994E-2</v>
      </c>
      <c r="U22">
        <v>5.6893300000000003E-3</v>
      </c>
      <c r="V22">
        <v>1.1299999999999999E-3</v>
      </c>
      <c r="W22">
        <v>1.5293930000000001E-2</v>
      </c>
    </row>
    <row r="23" spans="1:23" x14ac:dyDescent="0.25">
      <c r="A23" s="15" t="str">
        <f>'Demanda de agua AA'!B32</f>
        <v>CORPOGUAVIO</v>
      </c>
      <c r="B23" s="15">
        <f>'Demanda de agua AA'!C32</f>
        <v>0</v>
      </c>
      <c r="C23" s="15">
        <f>'Demanda de agua AA'!D32</f>
        <v>0</v>
      </c>
      <c r="D23" s="15">
        <f>'Demanda de agua AA'!E32</f>
        <v>0</v>
      </c>
      <c r="E23" s="15">
        <f>'Demanda de agua AA'!F32</f>
        <v>0</v>
      </c>
      <c r="F23" s="15">
        <f>'Demanda de agua AA'!G32</f>
        <v>2.1740000000000002E-3</v>
      </c>
      <c r="G23" s="15">
        <f>'Demanda de agua AA'!H32</f>
        <v>7.3010000000000002E-3</v>
      </c>
      <c r="H23" s="15">
        <f>'Demanda de agua AA'!I32</f>
        <v>1.3801000000000001E-2</v>
      </c>
      <c r="I23" s="15">
        <f>'Demanda de agua AA'!J32</f>
        <v>0.01</v>
      </c>
      <c r="J23" s="15">
        <f>'Demanda de agua AA'!K32</f>
        <v>2.0514000000000001E-2</v>
      </c>
      <c r="N23" s="21" t="s">
        <v>59</v>
      </c>
      <c r="O23">
        <v>0</v>
      </c>
      <c r="P23">
        <v>0</v>
      </c>
      <c r="Q23">
        <v>0</v>
      </c>
      <c r="R23">
        <v>0</v>
      </c>
      <c r="S23">
        <v>2.1740000000000002E-3</v>
      </c>
      <c r="T23">
        <v>7.3010000000000002E-3</v>
      </c>
      <c r="U23">
        <v>1.3801000000000001E-2</v>
      </c>
      <c r="V23">
        <v>0.01</v>
      </c>
      <c r="W23">
        <v>2.0514000000000001E-2</v>
      </c>
    </row>
    <row r="24" spans="1:23" x14ac:dyDescent="0.25">
      <c r="A24" s="15" t="str">
        <f>'Demanda de agua AA'!B33</f>
        <v>CORPONARIÑO</v>
      </c>
      <c r="B24" s="15">
        <f>'Demanda de agua AA'!C33</f>
        <v>0.97596539999999998</v>
      </c>
      <c r="C24" s="15">
        <f>'Demanda de agua AA'!D33</f>
        <v>4.09874E-2</v>
      </c>
      <c r="D24" s="15">
        <f>'Demanda de agua AA'!E33</f>
        <v>0.25083339999999998</v>
      </c>
      <c r="E24" s="15">
        <f>'Demanda de agua AA'!F33</f>
        <v>0.16538088000000001</v>
      </c>
      <c r="F24" s="15">
        <f>'Demanda de agua AA'!G33</f>
        <v>0.29331561</v>
      </c>
      <c r="G24" s="15">
        <f>'Demanda de agua AA'!H33</f>
        <v>0.22276807999999998</v>
      </c>
      <c r="H24" s="15">
        <f>'Demanda de agua AA'!I33</f>
        <v>3.0600980799999999</v>
      </c>
      <c r="I24" s="15">
        <f>'Demanda de agua AA'!J33</f>
        <v>0.17</v>
      </c>
      <c r="J24" s="15">
        <f>'Demanda de agua AA'!K33</f>
        <v>1.3139700300000001</v>
      </c>
      <c r="N24" s="21" t="s">
        <v>60</v>
      </c>
      <c r="O24">
        <v>0.97596539999999998</v>
      </c>
      <c r="P24">
        <v>4.09874E-2</v>
      </c>
      <c r="Q24">
        <v>0.25083339999999998</v>
      </c>
      <c r="R24">
        <v>0.16538088000000001</v>
      </c>
      <c r="S24">
        <v>0.29331561</v>
      </c>
      <c r="T24">
        <v>0.22276807999999998</v>
      </c>
      <c r="U24">
        <v>3.0600980799999999</v>
      </c>
      <c r="V24">
        <v>0.17</v>
      </c>
      <c r="W24">
        <v>1.3139700300000001</v>
      </c>
    </row>
    <row r="25" spans="1:23" x14ac:dyDescent="0.25">
      <c r="A25" s="15" t="str">
        <f>'Demanda de agua AA'!B34</f>
        <v>CORPONOR</v>
      </c>
      <c r="B25" s="15">
        <f>'Demanda de agua AA'!C34</f>
        <v>4.6089759800000003</v>
      </c>
      <c r="C25" s="15">
        <f>'Demanda de agua AA'!D34</f>
        <v>1.1085184800000001</v>
      </c>
      <c r="D25" s="15">
        <f>'Demanda de agua AA'!E34</f>
        <v>0.96255599999999997</v>
      </c>
      <c r="E25" s="15">
        <f>'Demanda de agua AA'!F34</f>
        <v>0.55056508999999998</v>
      </c>
      <c r="F25" s="15">
        <f>'Demanda de agua AA'!G34</f>
        <v>1.1705973999999999</v>
      </c>
      <c r="G25" s="15">
        <f>'Demanda de agua AA'!H34</f>
        <v>0.80075530000000006</v>
      </c>
      <c r="H25" s="15">
        <f>'Demanda de agua AA'!I34</f>
        <v>0.43293549999999997</v>
      </c>
      <c r="I25" s="15">
        <f>'Demanda de agua AA'!J34</f>
        <v>0.5</v>
      </c>
      <c r="J25" s="15">
        <f>'Demanda de agua AA'!K34</f>
        <v>0.60669499999999998</v>
      </c>
      <c r="N25" s="21" t="s">
        <v>61</v>
      </c>
      <c r="O25">
        <v>4.6089759800000003</v>
      </c>
      <c r="P25">
        <v>1.1085184800000001</v>
      </c>
      <c r="Q25">
        <v>0.96255599999999997</v>
      </c>
      <c r="R25">
        <v>0.55056508999999998</v>
      </c>
      <c r="S25">
        <v>1.1705973999999999</v>
      </c>
      <c r="T25">
        <v>0.80075530000000006</v>
      </c>
      <c r="U25">
        <v>0.43293549999999997</v>
      </c>
      <c r="V25">
        <v>0.5</v>
      </c>
      <c r="W25">
        <v>0.60669499999999998</v>
      </c>
    </row>
    <row r="26" spans="1:23" x14ac:dyDescent="0.25">
      <c r="A26" s="15" t="str">
        <f>'Demanda de agua AA'!B35</f>
        <v>CORPORINOQUIA</v>
      </c>
      <c r="B26" s="15">
        <f>'Demanda de agua AA'!C35</f>
        <v>0.29494179999999998</v>
      </c>
      <c r="C26" s="15">
        <f>'Demanda de agua AA'!D35</f>
        <v>11.948370800000001</v>
      </c>
      <c r="D26" s="15">
        <f>'Demanda de agua AA'!E35</f>
        <v>0.44842399999999999</v>
      </c>
      <c r="E26" s="15">
        <f>'Demanda de agua AA'!F35</f>
        <v>4.4716930000000001</v>
      </c>
      <c r="F26" s="15">
        <f>'Demanda de agua AA'!G35</f>
        <v>0.35988312</v>
      </c>
      <c r="G26" s="15">
        <f>'Demanda de agua AA'!H35</f>
        <v>0.84969079000000003</v>
      </c>
      <c r="H26" s="15">
        <f>'Demanda de agua AA'!I35</f>
        <v>0.94205762000000004</v>
      </c>
      <c r="I26" s="15">
        <f>'Demanda de agua AA'!J35</f>
        <v>16.38</v>
      </c>
      <c r="J26" s="15">
        <f>'Demanda de agua AA'!K35</f>
        <v>0.78836211999999994</v>
      </c>
      <c r="N26" s="21" t="s">
        <v>62</v>
      </c>
      <c r="O26">
        <v>0.29494179999999998</v>
      </c>
      <c r="P26">
        <v>11.948370800000001</v>
      </c>
      <c r="Q26">
        <v>0.44842399999999999</v>
      </c>
      <c r="R26">
        <v>4.4716930000000001</v>
      </c>
      <c r="S26">
        <v>0.35988312</v>
      </c>
      <c r="T26">
        <v>0.84969079000000003</v>
      </c>
      <c r="U26">
        <v>0.94205762000000004</v>
      </c>
      <c r="V26">
        <v>16.38</v>
      </c>
      <c r="W26">
        <v>0.78836211999999994</v>
      </c>
    </row>
    <row r="27" spans="1:23" x14ac:dyDescent="0.25">
      <c r="A27" s="15" t="str">
        <f>'Demanda de agua AA'!B36</f>
        <v>CORPOURABA</v>
      </c>
      <c r="B27" s="15">
        <f>'Demanda de agua AA'!C36</f>
        <v>0.28007700000000002</v>
      </c>
      <c r="C27" s="15">
        <f>'Demanda de agua AA'!D36</f>
        <v>0.34518799999999999</v>
      </c>
      <c r="D27" s="15">
        <f>'Demanda de agua AA'!E36</f>
        <v>0.24199950000000001</v>
      </c>
      <c r="E27" s="15">
        <f>'Demanda de agua AA'!F36</f>
        <v>0.26705840000000003</v>
      </c>
      <c r="F27" s="15">
        <f>'Demanda de agua AA'!G36</f>
        <v>0.28879899999999997</v>
      </c>
      <c r="G27" s="15">
        <f>'Demanda de agua AA'!H36</f>
        <v>0.21678600000000001</v>
      </c>
      <c r="H27" s="15">
        <f>'Demanda de agua AA'!I36</f>
        <v>0.38893720000000004</v>
      </c>
      <c r="I27" s="15">
        <f>'Demanda de agua AA'!J36</f>
        <v>0.18</v>
      </c>
      <c r="J27" s="15">
        <f>'Demanda de agua AA'!K36</f>
        <v>0.19141900000000001</v>
      </c>
      <c r="N27" s="21" t="s">
        <v>63</v>
      </c>
      <c r="O27">
        <v>0.28007700000000002</v>
      </c>
      <c r="P27">
        <v>0.34518799999999999</v>
      </c>
      <c r="Q27">
        <v>0.24199950000000001</v>
      </c>
      <c r="R27">
        <v>0.26705840000000003</v>
      </c>
      <c r="S27">
        <v>0.28879899999999997</v>
      </c>
      <c r="T27">
        <v>0.21678600000000001</v>
      </c>
      <c r="U27">
        <v>0.38893720000000004</v>
      </c>
      <c r="V27">
        <v>0.18</v>
      </c>
      <c r="W27">
        <v>0.19141900000000001</v>
      </c>
    </row>
    <row r="28" spans="1:23" x14ac:dyDescent="0.25">
      <c r="A28" s="15" t="str">
        <f>'Demanda de agua AA'!B37</f>
        <v>CORTOLIMA</v>
      </c>
      <c r="B28" s="15">
        <f>'Demanda de agua AA'!C37</f>
        <v>1.12894984</v>
      </c>
      <c r="C28" s="15">
        <f>'Demanda de agua AA'!D37</f>
        <v>0.92553121999999999</v>
      </c>
      <c r="D28" s="15">
        <f>'Demanda de agua AA'!E37</f>
        <v>0.36238350000000003</v>
      </c>
      <c r="E28" s="15">
        <f>'Demanda de agua AA'!F37</f>
        <v>0.42704040999999998</v>
      </c>
      <c r="F28" s="15">
        <f>'Demanda de agua AA'!G37</f>
        <v>0.35840278000000003</v>
      </c>
      <c r="G28" s="15">
        <f>'Demanda de agua AA'!H37</f>
        <v>0.68492587999999999</v>
      </c>
      <c r="H28" s="15">
        <f>'Demanda de agua AA'!I37</f>
        <v>0.65119507999999993</v>
      </c>
      <c r="I28" s="15">
        <f>'Demanda de agua AA'!J37</f>
        <v>0.96</v>
      </c>
      <c r="J28" s="15">
        <f>'Demanda de agua AA'!K37</f>
        <v>0.55485810000000002</v>
      </c>
      <c r="N28" s="21" t="s">
        <v>64</v>
      </c>
      <c r="O28">
        <v>1.12894984</v>
      </c>
      <c r="P28">
        <v>0.92553121999999999</v>
      </c>
      <c r="Q28">
        <v>0.36238350000000003</v>
      </c>
      <c r="R28">
        <v>0.42704040999999998</v>
      </c>
      <c r="S28">
        <v>0.35840278000000003</v>
      </c>
      <c r="T28">
        <v>0.68492587999999999</v>
      </c>
      <c r="U28">
        <v>0.65119507999999993</v>
      </c>
      <c r="V28">
        <v>0.96</v>
      </c>
      <c r="W28">
        <v>0.55485810000000002</v>
      </c>
    </row>
    <row r="29" spans="1:23" x14ac:dyDescent="0.25">
      <c r="A29" s="15" t="str">
        <f>'Demanda de agua AA'!B38</f>
        <v>CRA</v>
      </c>
      <c r="B29" s="15">
        <f>'Demanda de agua AA'!C38</f>
        <v>2.6636052000000001</v>
      </c>
      <c r="C29" s="15">
        <f>'Demanda de agua AA'!D38</f>
        <v>2.6033796499999999</v>
      </c>
      <c r="D29" s="15">
        <f>'Demanda de agua AA'!E38</f>
        <v>4.1815674899999999</v>
      </c>
      <c r="E29" s="15">
        <f>'Demanda de agua AA'!F38</f>
        <v>4.10439065</v>
      </c>
      <c r="F29" s="15">
        <f>'Demanda de agua AA'!G38</f>
        <v>5.4527427599999996</v>
      </c>
      <c r="G29" s="15">
        <f>'Demanda de agua AA'!H38</f>
        <v>2.7563096099999997</v>
      </c>
      <c r="H29" s="15">
        <f>'Demanda de agua AA'!I38</f>
        <v>1.9021785800000002</v>
      </c>
      <c r="I29" s="15">
        <f>'Demanda de agua AA'!J38</f>
        <v>1.61</v>
      </c>
      <c r="J29" s="15">
        <f>'Demanda de agua AA'!K38</f>
        <v>3.97820332</v>
      </c>
      <c r="N29" s="21" t="s">
        <v>65</v>
      </c>
      <c r="O29">
        <v>2.6636052000000001</v>
      </c>
      <c r="P29">
        <v>2.6033796499999999</v>
      </c>
      <c r="Q29">
        <v>4.1815674899999999</v>
      </c>
      <c r="R29">
        <v>4.10439065</v>
      </c>
      <c r="S29">
        <v>5.4527427599999996</v>
      </c>
      <c r="T29">
        <v>2.7563096099999997</v>
      </c>
      <c r="U29">
        <v>1.9021785800000002</v>
      </c>
      <c r="V29">
        <v>1.61</v>
      </c>
      <c r="W29">
        <v>3.97820332</v>
      </c>
    </row>
    <row r="30" spans="1:23" x14ac:dyDescent="0.25">
      <c r="A30" s="15" t="str">
        <f>'Demanda de agua AA'!B39</f>
        <v>CRC</v>
      </c>
      <c r="B30" s="15">
        <f>'Demanda de agua AA'!C39</f>
        <v>22.17588404</v>
      </c>
      <c r="C30" s="15">
        <f>'Demanda de agua AA'!D39</f>
        <v>21.378113160000002</v>
      </c>
      <c r="D30" s="15">
        <f>'Demanda de agua AA'!E39</f>
        <v>22.30922498</v>
      </c>
      <c r="E30" s="15">
        <f>'Demanda de agua AA'!F39</f>
        <v>23.65510621</v>
      </c>
      <c r="F30" s="15">
        <f>'Demanda de agua AA'!G39</f>
        <v>26.764703010000002</v>
      </c>
      <c r="G30" s="15">
        <f>'Demanda de agua AA'!H39</f>
        <v>23.019554039999999</v>
      </c>
      <c r="H30" s="15">
        <f>'Demanda de agua AA'!I39</f>
        <v>21.935587079999998</v>
      </c>
      <c r="I30" s="15">
        <f>'Demanda de agua AA'!J39</f>
        <v>21.77</v>
      </c>
      <c r="J30" s="15">
        <f>'Demanda de agua AA'!K39</f>
        <v>22.061715410000001</v>
      </c>
      <c r="N30" s="21" t="s">
        <v>66</v>
      </c>
      <c r="O30">
        <v>22.17588404</v>
      </c>
      <c r="P30">
        <v>21.378113160000002</v>
      </c>
      <c r="Q30">
        <v>22.30922498</v>
      </c>
      <c r="R30">
        <v>23.65510621</v>
      </c>
      <c r="S30">
        <v>26.764703010000002</v>
      </c>
      <c r="T30">
        <v>23.019554039999999</v>
      </c>
      <c r="U30">
        <v>21.935587079999998</v>
      </c>
      <c r="V30">
        <v>21.77</v>
      </c>
      <c r="W30">
        <v>22.061715410000001</v>
      </c>
    </row>
    <row r="31" spans="1:23" x14ac:dyDescent="0.25">
      <c r="A31" s="15" t="str">
        <f>'Demanda de agua AA'!B40</f>
        <v>CRQ</v>
      </c>
      <c r="B31" s="15">
        <f>'Demanda de agua AA'!C40</f>
        <v>29.539926690000001</v>
      </c>
      <c r="C31" s="15">
        <f>'Demanda de agua AA'!D40</f>
        <v>0.70857331999999995</v>
      </c>
      <c r="D31" s="15">
        <f>'Demanda de agua AA'!E40</f>
        <v>0.58156450000000004</v>
      </c>
      <c r="E31" s="15">
        <f>'Demanda de agua AA'!F40</f>
        <v>0.82118426</v>
      </c>
      <c r="F31" s="15">
        <f>'Demanda de agua AA'!G40</f>
        <v>2.8278337999999996</v>
      </c>
      <c r="G31" s="15">
        <f>'Demanda de agua AA'!H40</f>
        <v>4.30968895</v>
      </c>
      <c r="H31" s="15">
        <f>'Demanda de agua AA'!I40</f>
        <v>4.6696045000000002</v>
      </c>
      <c r="I31" s="15">
        <f>'Demanda de agua AA'!J40</f>
        <v>1.46</v>
      </c>
      <c r="J31" s="15">
        <f>'Demanda de agua AA'!K40</f>
        <v>0.96090031000000009</v>
      </c>
      <c r="N31" s="21" t="s">
        <v>67</v>
      </c>
      <c r="O31">
        <v>29.539926690000001</v>
      </c>
      <c r="P31">
        <v>0.70857331999999995</v>
      </c>
      <c r="Q31">
        <v>0.58156450000000004</v>
      </c>
      <c r="R31">
        <v>0.82118426</v>
      </c>
      <c r="S31">
        <v>2.8278337999999996</v>
      </c>
      <c r="T31">
        <v>4.30968895</v>
      </c>
      <c r="U31">
        <v>4.6696045000000002</v>
      </c>
      <c r="V31">
        <v>1.46</v>
      </c>
      <c r="W31">
        <v>0.96090031000000009</v>
      </c>
    </row>
    <row r="32" spans="1:23" x14ac:dyDescent="0.25">
      <c r="A32" s="15" t="str">
        <f>'Demanda de agua AA'!B41</f>
        <v>CSB</v>
      </c>
      <c r="B32" s="15">
        <f>'Demanda de agua AA'!C41</f>
        <v>0</v>
      </c>
      <c r="C32" s="15">
        <f>'Demanda de agua AA'!D41</f>
        <v>0</v>
      </c>
      <c r="D32" s="15">
        <f>'Demanda de agua AA'!E41</f>
        <v>0</v>
      </c>
      <c r="E32" s="15">
        <f>'Demanda de agua AA'!F41</f>
        <v>0</v>
      </c>
      <c r="F32" s="15">
        <f>'Demanda de agua AA'!G41</f>
        <v>0</v>
      </c>
      <c r="G32" s="15">
        <f>'Demanda de agua AA'!H41</f>
        <v>0</v>
      </c>
      <c r="H32" s="15">
        <f>'Demanda de agua AA'!I41</f>
        <v>0.20973700000000001</v>
      </c>
      <c r="I32" s="15">
        <f>'Demanda de agua AA'!J41</f>
        <v>1.5100000000000001E-3</v>
      </c>
      <c r="J32" s="15">
        <f>'Demanda de agua AA'!K41</f>
        <v>8.8733000000000006E-2</v>
      </c>
      <c r="N32" s="21" t="s">
        <v>68</v>
      </c>
      <c r="O32">
        <v>0</v>
      </c>
      <c r="P32">
        <v>0</v>
      </c>
      <c r="Q32">
        <v>0</v>
      </c>
      <c r="R32">
        <v>0</v>
      </c>
      <c r="S32">
        <v>0</v>
      </c>
      <c r="T32">
        <v>0</v>
      </c>
      <c r="U32">
        <v>0.20973700000000001</v>
      </c>
      <c r="V32">
        <v>1.5100000000000001E-3</v>
      </c>
      <c r="W32">
        <v>8.8733000000000006E-2</v>
      </c>
    </row>
    <row r="33" spans="1:23" x14ac:dyDescent="0.25">
      <c r="A33" s="15" t="str">
        <f>'Demanda de agua AA'!B42</f>
        <v>CVC</v>
      </c>
      <c r="B33" s="15">
        <f>'Demanda de agua AA'!C42</f>
        <v>109.97662308</v>
      </c>
      <c r="C33" s="15">
        <f>'Demanda de agua AA'!D42</f>
        <v>100.04590433</v>
      </c>
      <c r="D33" s="15">
        <f>'Demanda de agua AA'!E42</f>
        <v>99.501263391000009</v>
      </c>
      <c r="E33" s="15">
        <f>'Demanda de agua AA'!F42</f>
        <v>115.54471995</v>
      </c>
      <c r="F33" s="15">
        <f>'Demanda de agua AA'!G42</f>
        <v>118.49670272</v>
      </c>
      <c r="G33" s="15">
        <f>'Demanda de agua AA'!H42</f>
        <v>117.18830176</v>
      </c>
      <c r="H33" s="15">
        <f>'Demanda de agua AA'!I42</f>
        <v>91.974720619999999</v>
      </c>
      <c r="I33" s="15">
        <f>'Demanda de agua AA'!J42</f>
        <v>113.91</v>
      </c>
      <c r="J33" s="15">
        <f>'Demanda de agua AA'!K42</f>
        <v>143.54382006999998</v>
      </c>
      <c r="N33" s="21" t="s">
        <v>69</v>
      </c>
      <c r="O33">
        <v>109.97662308</v>
      </c>
      <c r="P33">
        <v>100.04590433</v>
      </c>
      <c r="Q33">
        <v>99.501263391000009</v>
      </c>
      <c r="R33">
        <v>115.54471995</v>
      </c>
      <c r="S33">
        <v>118.49670272</v>
      </c>
      <c r="T33">
        <v>117.18830176</v>
      </c>
      <c r="U33">
        <v>91.974720619999999</v>
      </c>
      <c r="V33">
        <v>113.91</v>
      </c>
      <c r="W33">
        <v>143.54382006999998</v>
      </c>
    </row>
    <row r="34" spans="1:23" x14ac:dyDescent="0.25">
      <c r="A34" s="15" t="str">
        <f>'Demanda de agua AA'!B43</f>
        <v>CVS</v>
      </c>
      <c r="B34" s="15">
        <f>'Demanda de agua AA'!C43</f>
        <v>0.46904400000000002</v>
      </c>
      <c r="C34" s="15">
        <f>'Demanda de agua AA'!D43</f>
        <v>0.41010322999999999</v>
      </c>
      <c r="D34" s="15">
        <f>'Demanda de agua AA'!E43</f>
        <v>1.2334468999999999</v>
      </c>
      <c r="E34" s="15">
        <f>'Demanda de agua AA'!F43</f>
        <v>1.5136693000000001</v>
      </c>
      <c r="F34" s="15">
        <f>'Demanda de agua AA'!G43</f>
        <v>1.3357533400000001</v>
      </c>
      <c r="G34" s="15">
        <f>'Demanda de agua AA'!H43</f>
        <v>0.48195395000000002</v>
      </c>
      <c r="H34" s="15">
        <f>'Demanda de agua AA'!I43</f>
        <v>0.60247568000000007</v>
      </c>
      <c r="I34" s="15">
        <f>'Demanda de agua AA'!J43</f>
        <v>0.27</v>
      </c>
      <c r="J34" s="15">
        <f>'Demanda de agua AA'!K43</f>
        <v>0.47817609999999999</v>
      </c>
      <c r="N34" s="21" t="s">
        <v>70</v>
      </c>
      <c r="O34">
        <v>0.46904400000000002</v>
      </c>
      <c r="P34">
        <v>0.41010322999999999</v>
      </c>
      <c r="Q34">
        <v>1.2334468999999999</v>
      </c>
      <c r="R34">
        <v>1.5136693000000001</v>
      </c>
      <c r="S34">
        <v>1.3357533400000001</v>
      </c>
      <c r="T34">
        <v>0.48195395000000002</v>
      </c>
      <c r="U34">
        <v>0.60247568000000007</v>
      </c>
      <c r="V34">
        <v>0.27</v>
      </c>
      <c r="W34">
        <v>0.47817609999999999</v>
      </c>
    </row>
    <row r="35" spans="1:23" x14ac:dyDescent="0.25">
      <c r="A35" s="15" t="str">
        <f>'Demanda de agua AA'!B44</f>
        <v>DADSA</v>
      </c>
      <c r="B35" s="15">
        <f>'Demanda de agua AA'!C44</f>
        <v>0.57326801000000005</v>
      </c>
      <c r="C35" s="15">
        <f>'Demanda de agua AA'!D44</f>
        <v>0.74191001000000001</v>
      </c>
      <c r="D35" s="15">
        <f>'Demanda de agua AA'!E44</f>
        <v>0.89653000000000005</v>
      </c>
      <c r="E35" s="15">
        <f>'Demanda de agua AA'!F44</f>
        <v>0.94299968000000001</v>
      </c>
      <c r="F35" s="15">
        <f>'Demanda de agua AA'!G44</f>
        <v>0.39279150000000002</v>
      </c>
      <c r="G35" s="15">
        <f>'Demanda de agua AA'!H44</f>
        <v>6.5806500000000004E-2</v>
      </c>
      <c r="H35" s="15">
        <f>'Demanda de agua AA'!I44</f>
        <v>4.6587969999999999E-2</v>
      </c>
      <c r="I35" s="15">
        <f>'Demanda de agua AA'!J44</f>
        <v>0.06</v>
      </c>
      <c r="J35" s="15">
        <f>'Demanda de agua AA'!K44</f>
        <v>9.6465630000000011E-2</v>
      </c>
      <c r="N35" s="21" t="s">
        <v>71</v>
      </c>
      <c r="O35">
        <v>0.57326801000000005</v>
      </c>
      <c r="P35">
        <v>0.74191001000000001</v>
      </c>
      <c r="Q35">
        <v>0.89653000000000005</v>
      </c>
      <c r="R35">
        <v>0.94299968000000001</v>
      </c>
      <c r="S35">
        <v>0.39279150000000002</v>
      </c>
      <c r="T35">
        <v>6.5806500000000004E-2</v>
      </c>
      <c r="U35">
        <v>4.6587969999999999E-2</v>
      </c>
      <c r="V35">
        <v>0.06</v>
      </c>
      <c r="W35">
        <v>9.6465630000000011E-2</v>
      </c>
    </row>
    <row r="36" spans="1:23" x14ac:dyDescent="0.25">
      <c r="A36" s="15" t="str">
        <f>'Demanda de agua AA'!B45</f>
        <v>DAGMA</v>
      </c>
      <c r="B36" s="15">
        <f>'Demanda de agua AA'!C45</f>
        <v>3.7080983500000002</v>
      </c>
      <c r="C36" s="15">
        <f>'Demanda de agua AA'!D45</f>
        <v>3.4026150199999998</v>
      </c>
      <c r="D36" s="15">
        <f>'Demanda de agua AA'!E45</f>
        <v>3.5797587400000004</v>
      </c>
      <c r="E36" s="15">
        <f>'Demanda de agua AA'!F45</f>
        <v>3.9860962599999996</v>
      </c>
      <c r="F36" s="15">
        <f>'Demanda de agua AA'!G45</f>
        <v>3.6225652999999998</v>
      </c>
      <c r="G36" s="15">
        <f>'Demanda de agua AA'!H45</f>
        <v>3.4873292500000002</v>
      </c>
      <c r="H36" s="15">
        <f>'Demanda de agua AA'!I45</f>
        <v>3.6045515499999996</v>
      </c>
      <c r="I36" s="15">
        <f>'Demanda de agua AA'!J45</f>
        <v>3.48</v>
      </c>
      <c r="J36" s="15">
        <f>'Demanda de agua AA'!K45</f>
        <v>3.6542799700000002</v>
      </c>
      <c r="N36" s="21" t="s">
        <v>72</v>
      </c>
      <c r="O36">
        <v>3.7080983500000002</v>
      </c>
      <c r="P36">
        <v>3.4026150199999998</v>
      </c>
      <c r="Q36">
        <v>3.5797587400000004</v>
      </c>
      <c r="R36">
        <v>3.9860962599999996</v>
      </c>
      <c r="S36">
        <v>3.6225652999999998</v>
      </c>
      <c r="T36">
        <v>3.4873292500000002</v>
      </c>
      <c r="U36">
        <v>3.6045515499999996</v>
      </c>
      <c r="V36">
        <v>3.48</v>
      </c>
      <c r="W36">
        <v>3.6542799700000002</v>
      </c>
    </row>
    <row r="37" spans="1:23" x14ac:dyDescent="0.25">
      <c r="A37" s="15" t="str">
        <f>'Demanda de agua AA'!B46</f>
        <v>EPA CARTAGENA</v>
      </c>
      <c r="B37" s="15">
        <f>'Demanda de agua AA'!C46</f>
        <v>7.3159280899999999</v>
      </c>
      <c r="C37" s="15">
        <f>'Demanda de agua AA'!D46</f>
        <v>7.345402</v>
      </c>
      <c r="D37" s="15">
        <f>'Demanda de agua AA'!E46</f>
        <v>7.1313109800000003</v>
      </c>
      <c r="E37" s="15">
        <f>'Demanda de agua AA'!F46</f>
        <v>8.0205134999999999</v>
      </c>
      <c r="F37" s="15">
        <f>'Demanda de agua AA'!G46</f>
        <v>7.9496075199999998</v>
      </c>
      <c r="G37" s="15">
        <f>'Demanda de agua AA'!H46</f>
        <v>7.6218079999999997</v>
      </c>
      <c r="H37" s="15">
        <f>'Demanda de agua AA'!I46</f>
        <v>7.6347480000000001</v>
      </c>
      <c r="I37" s="15">
        <f>'Demanda de agua AA'!J46</f>
        <v>8.44</v>
      </c>
      <c r="J37" s="15">
        <f>'Demanda de agua AA'!K46</f>
        <v>8.3095489000000011</v>
      </c>
      <c r="N37" s="21" t="s">
        <v>75</v>
      </c>
      <c r="O37">
        <v>18.272270379999998</v>
      </c>
      <c r="P37">
        <v>16.943908969999999</v>
      </c>
      <c r="Q37">
        <v>14.46802611</v>
      </c>
      <c r="R37">
        <v>17.876825289999999</v>
      </c>
      <c r="S37">
        <v>17.02924252</v>
      </c>
      <c r="T37">
        <v>15.0425793</v>
      </c>
      <c r="U37">
        <v>16.736721249999999</v>
      </c>
      <c r="V37">
        <v>17.54</v>
      </c>
      <c r="W37">
        <v>14.966720159999999</v>
      </c>
    </row>
    <row r="38" spans="1:23" x14ac:dyDescent="0.25">
      <c r="A38" s="15" t="str">
        <f>'Demanda de agua AA'!B47</f>
        <v>EPA BUENAVENTURA</v>
      </c>
      <c r="B38" s="15">
        <f>'Demanda de agua AA'!C47</f>
        <v>2.091E-3</v>
      </c>
      <c r="C38" s="15">
        <f>'Demanda de agua AA'!D47</f>
        <v>2.0999999999999999E-3</v>
      </c>
      <c r="D38" s="15">
        <f>'Demanda de agua AA'!E47</f>
        <v>2.0720000000000001E-3</v>
      </c>
      <c r="E38" s="15">
        <f>'Demanda de agua AA'!F47</f>
        <v>1.7459999999999999E-3</v>
      </c>
      <c r="F38" s="15">
        <f>'Demanda de agua AA'!G47</f>
        <v>1.7750000000000001E-3</v>
      </c>
      <c r="G38" s="15">
        <f>'Demanda de agua AA'!H47</f>
        <v>1.1299999999999999E-3</v>
      </c>
      <c r="H38" s="15">
        <f>'Demanda de agua AA'!I47</f>
        <v>1.598E-3</v>
      </c>
      <c r="I38" s="15">
        <f>'Demanda de agua AA'!J47</f>
        <v>1.16E-3</v>
      </c>
      <c r="J38" s="15">
        <f>'Demanda de agua AA'!K47</f>
        <v>7.45E-4</v>
      </c>
      <c r="N38" s="21" t="s">
        <v>74</v>
      </c>
      <c r="O38">
        <v>2.091E-3</v>
      </c>
      <c r="P38">
        <v>2.0999999999999999E-3</v>
      </c>
      <c r="Q38">
        <v>2.0720000000000001E-3</v>
      </c>
      <c r="R38">
        <v>1.7459999999999999E-3</v>
      </c>
      <c r="S38">
        <v>1.7750000000000001E-3</v>
      </c>
      <c r="T38">
        <v>1.1299999999999999E-3</v>
      </c>
      <c r="U38">
        <v>1.598E-3</v>
      </c>
      <c r="V38">
        <v>1.16E-3</v>
      </c>
      <c r="W38">
        <v>7.45E-4</v>
      </c>
    </row>
    <row r="39" spans="1:23" x14ac:dyDescent="0.25">
      <c r="A39" s="15" t="str">
        <f>'Demanda de agua AA'!B48</f>
        <v>EPA BARRANQUILLA</v>
      </c>
      <c r="B39" s="15">
        <f>'Demanda de agua AA'!C48</f>
        <v>18.272270379999998</v>
      </c>
      <c r="C39" s="15">
        <f>'Demanda de agua AA'!D48</f>
        <v>16.943908969999999</v>
      </c>
      <c r="D39" s="15">
        <f>'Demanda de agua AA'!E48</f>
        <v>14.46802611</v>
      </c>
      <c r="E39" s="15">
        <f>'Demanda de agua AA'!F48</f>
        <v>17.876825289999999</v>
      </c>
      <c r="F39" s="15">
        <f>'Demanda de agua AA'!G48</f>
        <v>17.02924252</v>
      </c>
      <c r="G39" s="15">
        <f>'Demanda de agua AA'!H48</f>
        <v>15.0425793</v>
      </c>
      <c r="H39" s="15">
        <f>'Demanda de agua AA'!I48</f>
        <v>16.736721249999999</v>
      </c>
      <c r="I39" s="15">
        <f>'Demanda de agua AA'!J48</f>
        <v>17.54</v>
      </c>
      <c r="J39" s="15">
        <f>'Demanda de agua AA'!K48</f>
        <v>14.966720159999999</v>
      </c>
      <c r="N39" s="21" t="s">
        <v>73</v>
      </c>
      <c r="O39">
        <v>7.3159280899999999</v>
      </c>
      <c r="P39">
        <v>7.345402</v>
      </c>
      <c r="Q39">
        <v>7.1313109800000003</v>
      </c>
      <c r="R39">
        <v>8.0205134999999999</v>
      </c>
      <c r="S39">
        <v>7.9496075199999998</v>
      </c>
      <c r="T39">
        <v>7.6218079999999997</v>
      </c>
      <c r="U39">
        <v>7.6347480000000001</v>
      </c>
      <c r="V39">
        <v>8.44</v>
      </c>
      <c r="W39">
        <v>8.3095489000000011</v>
      </c>
    </row>
    <row r="40" spans="1:23" x14ac:dyDescent="0.25">
      <c r="A40" s="15" t="str">
        <f>'Demanda de agua AA'!B49</f>
        <v>SDA</v>
      </c>
      <c r="B40" s="15">
        <f>'Demanda de agua AA'!C49</f>
        <v>12.618569800000001</v>
      </c>
      <c r="C40" s="15">
        <f>'Demanda de agua AA'!D49</f>
        <v>11.5338098</v>
      </c>
      <c r="D40" s="15">
        <f>'Demanda de agua AA'!E49</f>
        <v>12.076334470000001</v>
      </c>
      <c r="E40" s="15">
        <f>'Demanda de agua AA'!F49</f>
        <v>9.8187595399999985</v>
      </c>
      <c r="F40" s="15">
        <f>'Demanda de agua AA'!G49</f>
        <v>10.724959199999999</v>
      </c>
      <c r="G40" s="15">
        <f>'Demanda de agua AA'!H49</f>
        <v>8.3640004999999995</v>
      </c>
      <c r="H40" s="15">
        <f>'Demanda de agua AA'!I49</f>
        <v>8.9305166099999997</v>
      </c>
      <c r="I40" s="15">
        <f>'Demanda de agua AA'!J49</f>
        <v>10.91</v>
      </c>
      <c r="J40" s="15">
        <f>'Demanda de agua AA'!K49</f>
        <v>10.30892733</v>
      </c>
      <c r="N40" s="21" t="s">
        <v>76</v>
      </c>
      <c r="O40">
        <v>12.618569800000001</v>
      </c>
      <c r="P40">
        <v>11.5338098</v>
      </c>
      <c r="Q40">
        <v>12.076334470000001</v>
      </c>
      <c r="R40">
        <v>9.8187595399999985</v>
      </c>
      <c r="S40">
        <v>10.724959199999999</v>
      </c>
      <c r="T40">
        <v>8.3640004999999995</v>
      </c>
      <c r="U40">
        <v>8.9305166099999997</v>
      </c>
      <c r="V40">
        <v>10.91</v>
      </c>
      <c r="W40">
        <v>10.30892733</v>
      </c>
    </row>
    <row r="41" spans="1:23" x14ac:dyDescent="0.25">
      <c r="N41" s="21" t="s">
        <v>219</v>
      </c>
      <c r="O41">
        <v>619.2357943610001</v>
      </c>
      <c r="P41">
        <v>424.14119380999989</v>
      </c>
      <c r="Q41">
        <v>373.98859854099999</v>
      </c>
      <c r="R41">
        <v>370.71159566999995</v>
      </c>
      <c r="S41">
        <v>331.33</v>
      </c>
      <c r="T41">
        <v>320.84614855000007</v>
      </c>
      <c r="U41">
        <v>282.81998781999999</v>
      </c>
      <c r="V41">
        <v>339.8038016000001</v>
      </c>
      <c r="W41">
        <v>394.21659610999995</v>
      </c>
    </row>
  </sheetData>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4:K156"/>
  <sheetViews>
    <sheetView showGridLines="0" topLeftCell="A136" zoomScale="90" zoomScaleNormal="90" workbookViewId="0">
      <selection activeCell="C136" sqref="C136"/>
    </sheetView>
  </sheetViews>
  <sheetFormatPr baseColWidth="10" defaultRowHeight="15" x14ac:dyDescent="0.25"/>
  <cols>
    <col min="2" max="2" width="56.85546875" customWidth="1"/>
    <col min="3" max="4" width="11.42578125" customWidth="1"/>
  </cols>
  <sheetData>
    <row r="4" spans="2:11" ht="43.5" customHeight="1" x14ac:dyDescent="0.25"/>
    <row r="7" spans="2:11" ht="16.5" customHeight="1" x14ac:dyDescent="0.25">
      <c r="B7" s="83" t="s">
        <v>249</v>
      </c>
      <c r="C7" s="83"/>
      <c r="D7" s="83"/>
      <c r="E7" s="83"/>
      <c r="F7" s="83"/>
      <c r="G7" s="83"/>
      <c r="H7" s="83"/>
      <c r="I7" s="83"/>
      <c r="J7" s="83"/>
      <c r="K7" s="83"/>
    </row>
    <row r="9" spans="2:11" ht="22.5" customHeight="1" x14ac:dyDescent="0.25">
      <c r="B9" s="80" t="s">
        <v>248</v>
      </c>
      <c r="C9" s="23">
        <v>2014</v>
      </c>
      <c r="D9" s="23">
        <v>2015</v>
      </c>
      <c r="E9" s="23">
        <v>2016</v>
      </c>
      <c r="F9" s="23">
        <v>2017</v>
      </c>
      <c r="G9" s="23">
        <v>2018</v>
      </c>
      <c r="H9" s="23">
        <v>2019</v>
      </c>
      <c r="I9" s="23">
        <v>2020</v>
      </c>
      <c r="J9" s="23">
        <v>2021</v>
      </c>
      <c r="K9" s="23">
        <v>2022</v>
      </c>
    </row>
    <row r="10" spans="2:11" ht="22.5" customHeight="1" x14ac:dyDescent="0.25">
      <c r="B10" s="81"/>
      <c r="C10" s="82" t="s">
        <v>36</v>
      </c>
      <c r="D10" s="82"/>
      <c r="E10" s="82"/>
      <c r="F10" s="82"/>
      <c r="G10" s="82"/>
      <c r="H10" s="82"/>
      <c r="I10" s="82"/>
      <c r="J10" s="82"/>
      <c r="K10" s="82"/>
    </row>
    <row r="11" spans="2:11" x14ac:dyDescent="0.25">
      <c r="B11" s="39" t="s">
        <v>82</v>
      </c>
      <c r="C11" s="32">
        <v>46.585494389999994</v>
      </c>
      <c r="D11" s="32">
        <v>9.3667667500000036</v>
      </c>
      <c r="E11" s="32">
        <v>8.7647822899999976</v>
      </c>
      <c r="F11" s="32">
        <v>13.716777069999999</v>
      </c>
      <c r="G11" s="32">
        <v>12.358512080000001</v>
      </c>
      <c r="H11" s="32">
        <v>9.8636413000000012</v>
      </c>
      <c r="I11" s="32">
        <v>13.28914891</v>
      </c>
      <c r="J11" s="32">
        <v>11.6</v>
      </c>
      <c r="K11" s="32">
        <v>14.213476200000001</v>
      </c>
    </row>
    <row r="12" spans="2:11" ht="24.75" x14ac:dyDescent="0.25">
      <c r="B12" s="39" t="s">
        <v>83</v>
      </c>
      <c r="C12" s="33">
        <v>0.22724375999999996</v>
      </c>
      <c r="D12" s="33">
        <v>0.17294299999999999</v>
      </c>
      <c r="E12" s="33">
        <v>3.9920399999999995E-2</v>
      </c>
      <c r="F12" s="33">
        <v>0.50731148000000004</v>
      </c>
      <c r="G12" s="33">
        <v>0.51194950000000006</v>
      </c>
      <c r="H12" s="33">
        <v>0.69473340000000006</v>
      </c>
      <c r="I12" s="33">
        <v>0.69673960000000001</v>
      </c>
      <c r="J12" s="33">
        <v>0.73</v>
      </c>
      <c r="K12" s="32">
        <v>0.87307948000000002</v>
      </c>
    </row>
    <row r="13" spans="2:11" ht="24.75" x14ac:dyDescent="0.25">
      <c r="B13" s="39" t="s">
        <v>84</v>
      </c>
      <c r="C13" s="33">
        <v>1.1049770000000001</v>
      </c>
      <c r="D13" s="33">
        <v>0.99005399999999999</v>
      </c>
      <c r="E13" s="33">
        <v>1.3571616</v>
      </c>
      <c r="F13" s="33">
        <v>0.98411000000000004</v>
      </c>
      <c r="G13" s="33">
        <v>0.94441600000000026</v>
      </c>
      <c r="H13" s="33">
        <v>1.2237389099999998</v>
      </c>
      <c r="I13" s="33">
        <v>1.53868933</v>
      </c>
      <c r="J13" s="33">
        <v>1.47</v>
      </c>
      <c r="K13" s="32">
        <v>1.6922197400000001</v>
      </c>
    </row>
    <row r="14" spans="2:11" x14ac:dyDescent="0.25">
      <c r="B14" s="39" t="s">
        <v>85</v>
      </c>
      <c r="C14" s="33">
        <v>23.240634259999993</v>
      </c>
      <c r="D14" s="33">
        <v>16.121352709999996</v>
      </c>
      <c r="E14" s="33">
        <v>19.07571617</v>
      </c>
      <c r="F14" s="33">
        <v>14.37244583</v>
      </c>
      <c r="G14" s="33">
        <v>15.01506182</v>
      </c>
      <c r="H14" s="33">
        <v>5.9987155799999972</v>
      </c>
      <c r="I14" s="33">
        <v>8.6222189499999988</v>
      </c>
      <c r="J14" s="33">
        <v>62.08</v>
      </c>
      <c r="K14" s="32">
        <v>2.9025015299999999</v>
      </c>
    </row>
    <row r="15" spans="2:11" x14ac:dyDescent="0.25">
      <c r="B15" s="39" t="s">
        <v>233</v>
      </c>
      <c r="C15" s="33" t="s">
        <v>252</v>
      </c>
      <c r="D15" s="33" t="s">
        <v>252</v>
      </c>
      <c r="E15" s="33" t="s">
        <v>252</v>
      </c>
      <c r="F15" s="33" t="s">
        <v>252</v>
      </c>
      <c r="G15" s="33" t="s">
        <v>252</v>
      </c>
      <c r="H15" s="33" t="s">
        <v>252</v>
      </c>
      <c r="I15" s="33" t="s">
        <v>252</v>
      </c>
      <c r="J15" s="33" t="s">
        <v>252</v>
      </c>
      <c r="K15" s="32">
        <v>3.2369639299999995</v>
      </c>
    </row>
    <row r="16" spans="2:11" x14ac:dyDescent="0.25">
      <c r="B16" s="39" t="s">
        <v>234</v>
      </c>
      <c r="C16" s="33" t="s">
        <v>252</v>
      </c>
      <c r="D16" s="33" t="s">
        <v>252</v>
      </c>
      <c r="E16" s="33" t="s">
        <v>252</v>
      </c>
      <c r="F16" s="33" t="s">
        <v>252</v>
      </c>
      <c r="G16" s="33" t="s">
        <v>252</v>
      </c>
      <c r="H16" s="33" t="s">
        <v>252</v>
      </c>
      <c r="I16" s="33" t="s">
        <v>252</v>
      </c>
      <c r="J16" s="33" t="s">
        <v>252</v>
      </c>
      <c r="K16" s="32">
        <v>0.44452842999999997</v>
      </c>
    </row>
    <row r="17" spans="2:11" x14ac:dyDescent="0.25">
      <c r="B17" s="39" t="s">
        <v>237</v>
      </c>
      <c r="C17" s="33" t="s">
        <v>252</v>
      </c>
      <c r="D17" s="33" t="s">
        <v>252</v>
      </c>
      <c r="E17" s="33" t="s">
        <v>252</v>
      </c>
      <c r="F17" s="33" t="s">
        <v>252</v>
      </c>
      <c r="G17" s="33" t="s">
        <v>252</v>
      </c>
      <c r="H17" s="33" t="s">
        <v>252</v>
      </c>
      <c r="I17" s="33" t="s">
        <v>252</v>
      </c>
      <c r="J17" s="33" t="s">
        <v>252</v>
      </c>
      <c r="K17" s="32">
        <v>1.3013812900000001</v>
      </c>
    </row>
    <row r="18" spans="2:11" x14ac:dyDescent="0.25">
      <c r="B18" s="39" t="s">
        <v>86</v>
      </c>
      <c r="C18" s="33">
        <v>6.6259910200000034</v>
      </c>
      <c r="D18" s="33">
        <v>6.3416042300000015</v>
      </c>
      <c r="E18" s="33">
        <v>5.9491085100000012</v>
      </c>
      <c r="F18" s="33">
        <v>6.1986787000000012</v>
      </c>
      <c r="G18" s="33">
        <v>11.832228289999996</v>
      </c>
      <c r="H18" s="33">
        <v>8.0179449099999989</v>
      </c>
      <c r="I18" s="33">
        <v>6.8102745499999999</v>
      </c>
      <c r="J18" s="33">
        <v>8.92</v>
      </c>
      <c r="K18" s="32">
        <v>8.7731070500000001</v>
      </c>
    </row>
    <row r="19" spans="2:11" x14ac:dyDescent="0.25">
      <c r="B19" s="39" t="s">
        <v>87</v>
      </c>
      <c r="C19" s="33">
        <v>17.133386099999999</v>
      </c>
      <c r="D19" s="33">
        <v>14.1546752</v>
      </c>
      <c r="E19" s="33">
        <v>14.617712230000006</v>
      </c>
      <c r="F19" s="33">
        <v>27.482448920000003</v>
      </c>
      <c r="G19" s="33">
        <v>26.230964109999999</v>
      </c>
      <c r="H19" s="33">
        <v>23.414418710000003</v>
      </c>
      <c r="I19" s="33">
        <v>0.73500244999999997</v>
      </c>
      <c r="J19" s="33">
        <v>13.24</v>
      </c>
      <c r="K19" s="32">
        <v>23.662837890000002</v>
      </c>
    </row>
    <row r="20" spans="2:11" x14ac:dyDescent="0.25">
      <c r="B20" s="39" t="s">
        <v>88</v>
      </c>
      <c r="C20" s="33">
        <v>1.5063580000000001</v>
      </c>
      <c r="D20" s="33">
        <v>1.3782999999999999</v>
      </c>
      <c r="E20" s="33">
        <v>1.3006899999999999</v>
      </c>
      <c r="F20" s="33">
        <v>1.4901709999999999</v>
      </c>
      <c r="G20" s="33">
        <v>1.4723459999999999</v>
      </c>
      <c r="H20" s="33">
        <v>1.3478330000000001</v>
      </c>
      <c r="I20" s="33">
        <v>1.4351970000000001</v>
      </c>
      <c r="J20" s="33">
        <v>1.53</v>
      </c>
      <c r="K20" s="32">
        <v>1.5339480000000001</v>
      </c>
    </row>
    <row r="21" spans="2:11" x14ac:dyDescent="0.25">
      <c r="B21" s="39" t="s">
        <v>89</v>
      </c>
      <c r="C21" s="33">
        <v>1.5434859999999999</v>
      </c>
      <c r="D21" s="34">
        <v>1.7655000000000001E-2</v>
      </c>
      <c r="E21" s="34">
        <v>2.1042000000000002E-2</v>
      </c>
      <c r="F21" s="34">
        <v>1.3499999999999998E-2</v>
      </c>
      <c r="G21" s="34">
        <v>1.3001999999999998E-2</v>
      </c>
      <c r="H21" s="34">
        <v>1.9210000000000001E-2</v>
      </c>
      <c r="I21" s="34">
        <v>2.2751E-2</v>
      </c>
      <c r="J21" s="34">
        <v>0.02</v>
      </c>
      <c r="K21" s="32">
        <v>2.5495E-2</v>
      </c>
    </row>
    <row r="22" spans="2:11" x14ac:dyDescent="0.25">
      <c r="B22" s="39" t="s">
        <v>90</v>
      </c>
      <c r="C22" s="33">
        <v>0.740004</v>
      </c>
      <c r="D22" s="33">
        <v>8.0921999999999994E-2</v>
      </c>
      <c r="E22" s="33">
        <v>0.93987300000000007</v>
      </c>
      <c r="F22" s="33">
        <v>0.94312499999999977</v>
      </c>
      <c r="G22" s="33">
        <v>0.94672270999999986</v>
      </c>
      <c r="H22" s="33">
        <v>1.013442</v>
      </c>
      <c r="I22" s="33">
        <v>0.41161096999999996</v>
      </c>
      <c r="J22" s="33">
        <v>0.56000000000000005</v>
      </c>
      <c r="K22" s="32">
        <v>0.49065916999999998</v>
      </c>
    </row>
    <row r="23" spans="2:11" x14ac:dyDescent="0.25">
      <c r="B23" s="39" t="s">
        <v>91</v>
      </c>
      <c r="C23" s="34">
        <v>0.85083000000000009</v>
      </c>
      <c r="D23" s="33">
        <v>1.048413</v>
      </c>
      <c r="E23" s="33">
        <v>1.2076150000000001</v>
      </c>
      <c r="F23" s="33">
        <v>1.2840879999999999</v>
      </c>
      <c r="G23" s="33">
        <v>1.3564769999999999</v>
      </c>
      <c r="H23" s="33">
        <v>1.4426360000000003</v>
      </c>
      <c r="I23" s="33">
        <v>1.452337</v>
      </c>
      <c r="J23" s="33">
        <v>1.52</v>
      </c>
      <c r="K23" s="32">
        <v>1.6047990000000001</v>
      </c>
    </row>
    <row r="24" spans="2:11" x14ac:dyDescent="0.25">
      <c r="B24" s="39" t="s">
        <v>92</v>
      </c>
      <c r="C24" s="33">
        <v>39.797409720000005</v>
      </c>
      <c r="D24" s="33">
        <v>37.367061449999994</v>
      </c>
      <c r="E24" s="33">
        <v>39.344789110000001</v>
      </c>
      <c r="F24" s="33">
        <f>29.499835+5.42</f>
        <v>34.919834999999999</v>
      </c>
      <c r="G24" s="33">
        <v>30.090485600000012</v>
      </c>
      <c r="H24" s="33">
        <v>30.642555099999999</v>
      </c>
      <c r="I24" s="33">
        <v>30.657648399999999</v>
      </c>
      <c r="J24" s="33">
        <v>32.56</v>
      </c>
      <c r="K24" s="32">
        <v>45.056401200000003</v>
      </c>
    </row>
    <row r="25" spans="2:11" x14ac:dyDescent="0.25">
      <c r="B25" s="39" t="s">
        <v>93</v>
      </c>
      <c r="C25" s="33">
        <v>0.59092481000000008</v>
      </c>
      <c r="D25" s="33">
        <v>0.56792620999999988</v>
      </c>
      <c r="E25" s="33">
        <v>1.4390107000000001</v>
      </c>
      <c r="F25" s="33">
        <v>0.23253840999999997</v>
      </c>
      <c r="G25" s="33">
        <v>1.6153862700000001</v>
      </c>
      <c r="H25" s="33">
        <v>0.80896299999999999</v>
      </c>
      <c r="I25" s="33">
        <v>0.26116475</v>
      </c>
      <c r="J25" s="33">
        <v>5.43</v>
      </c>
      <c r="K25" s="32">
        <v>10.603182369999999</v>
      </c>
    </row>
    <row r="26" spans="2:11" x14ac:dyDescent="0.25">
      <c r="B26" s="39" t="s">
        <v>94</v>
      </c>
      <c r="C26" s="33">
        <v>0.45792782999999992</v>
      </c>
      <c r="D26" s="33">
        <v>0.28312018999999999</v>
      </c>
      <c r="E26" s="33">
        <v>1.2728969300000001</v>
      </c>
      <c r="F26" s="33">
        <v>1.3210540899999994</v>
      </c>
      <c r="G26" s="33">
        <v>2.1776204100000007</v>
      </c>
      <c r="H26" s="33">
        <v>0.59481170999999977</v>
      </c>
      <c r="I26" s="33">
        <v>0.59408359999999993</v>
      </c>
      <c r="J26" s="33">
        <v>0.6</v>
      </c>
      <c r="K26" s="32">
        <v>0.36865237000000001</v>
      </c>
    </row>
    <row r="27" spans="2:11" x14ac:dyDescent="0.25">
      <c r="B27" s="39" t="s">
        <v>95</v>
      </c>
      <c r="C27" s="33">
        <v>1.1255820000000001</v>
      </c>
      <c r="D27" s="33">
        <v>1.1445755000000002</v>
      </c>
      <c r="E27" s="33">
        <v>1.0727094000000001</v>
      </c>
      <c r="F27" s="33">
        <v>1.0743942000000002</v>
      </c>
      <c r="G27" s="33">
        <v>1.10842175</v>
      </c>
      <c r="H27" s="33">
        <v>1.1995068000000004</v>
      </c>
      <c r="I27" s="33">
        <v>0.98674600000000001</v>
      </c>
      <c r="J27" s="33">
        <v>1.24</v>
      </c>
      <c r="K27" s="32">
        <v>1.4288462</v>
      </c>
    </row>
    <row r="28" spans="2:11" ht="24.75" x14ac:dyDescent="0.25">
      <c r="B28" s="39" t="s">
        <v>96</v>
      </c>
      <c r="C28" s="33">
        <v>4.2493140000000006E-2</v>
      </c>
      <c r="D28" s="33">
        <v>3.8374209999999999E-2</v>
      </c>
      <c r="E28" s="33">
        <v>4.0171949999999998E-2</v>
      </c>
      <c r="F28" s="33">
        <v>3.9793439999999999E-2</v>
      </c>
      <c r="G28" s="33">
        <v>4.4021589999999999E-2</v>
      </c>
      <c r="H28" s="33">
        <v>4.8582779999999992E-2</v>
      </c>
      <c r="I28" s="33">
        <v>5.1081839999999996E-2</v>
      </c>
      <c r="J28" s="33">
        <v>0.05</v>
      </c>
      <c r="K28" s="32">
        <v>4.6089410000000004E-2</v>
      </c>
    </row>
    <row r="29" spans="2:11" x14ac:dyDescent="0.25">
      <c r="B29" s="39" t="s">
        <v>97</v>
      </c>
      <c r="C29" s="33">
        <v>2.3564980000000003E-2</v>
      </c>
      <c r="D29" s="33">
        <v>2.2331309999999997E-2</v>
      </c>
      <c r="E29" s="33">
        <v>2.2002649999999999E-2</v>
      </c>
      <c r="F29" s="33">
        <v>2.604714E-2</v>
      </c>
      <c r="G29" s="33">
        <v>3.8328000000000001E-2</v>
      </c>
      <c r="H29" s="33">
        <v>5.135377E-2</v>
      </c>
      <c r="I29" s="33">
        <v>3.6237370000000005E-2</v>
      </c>
      <c r="J29" s="33">
        <v>0.06</v>
      </c>
      <c r="K29" s="32">
        <v>6.6452990000000003E-2</v>
      </c>
    </row>
    <row r="30" spans="2:11" x14ac:dyDescent="0.25">
      <c r="B30" s="39" t="s">
        <v>98</v>
      </c>
      <c r="C30" s="33">
        <v>21.884108740000002</v>
      </c>
      <c r="D30" s="33">
        <v>14.693456070000003</v>
      </c>
      <c r="E30" s="33">
        <v>13.507192250000001</v>
      </c>
      <c r="F30" s="33">
        <v>22.682844109999998</v>
      </c>
      <c r="G30" s="33">
        <v>26.976357289999996</v>
      </c>
      <c r="H30" s="33">
        <v>25.964676549999997</v>
      </c>
      <c r="I30" s="33">
        <v>24.66301558</v>
      </c>
      <c r="J30" s="33">
        <v>23.17</v>
      </c>
      <c r="K30" s="32">
        <v>20.71810945</v>
      </c>
    </row>
    <row r="31" spans="2:11" x14ac:dyDescent="0.25">
      <c r="B31" s="39" t="s">
        <v>99</v>
      </c>
      <c r="C31" s="33">
        <v>24.785533840000006</v>
      </c>
      <c r="D31" s="33">
        <v>0.84669930999999998</v>
      </c>
      <c r="E31" s="33">
        <v>0.99942049999999993</v>
      </c>
      <c r="F31" s="33">
        <v>0.91956410000000011</v>
      </c>
      <c r="G31" s="33">
        <v>1.9446749000000003</v>
      </c>
      <c r="H31" s="33">
        <v>1.0215230900000003</v>
      </c>
      <c r="I31" s="33">
        <v>1.1055001200000001</v>
      </c>
      <c r="J31" s="33">
        <v>1.1000000000000001</v>
      </c>
      <c r="K31" s="32">
        <v>1.3060216899999999</v>
      </c>
    </row>
    <row r="32" spans="2:11" x14ac:dyDescent="0.25">
      <c r="B32" s="39" t="s">
        <v>100</v>
      </c>
      <c r="C32" s="33">
        <v>0.34780800000000001</v>
      </c>
      <c r="D32" s="33">
        <v>0.49909700000000007</v>
      </c>
      <c r="E32" s="33">
        <v>0.599047</v>
      </c>
      <c r="F32" s="33">
        <v>0.35252430000000007</v>
      </c>
      <c r="G32" s="33">
        <v>1.4315448700000002</v>
      </c>
      <c r="H32" s="33">
        <v>0.86503262000000003</v>
      </c>
      <c r="I32" s="33">
        <v>1.11184566</v>
      </c>
      <c r="J32" s="33">
        <v>1.28</v>
      </c>
      <c r="K32" s="32">
        <v>0.40788600000000003</v>
      </c>
    </row>
    <row r="33" spans="2:11" x14ac:dyDescent="0.25">
      <c r="B33" s="39" t="s">
        <v>101</v>
      </c>
      <c r="C33" s="33">
        <v>0.43129580000000001</v>
      </c>
      <c r="D33" s="33">
        <v>1.5282800000000001E-2</v>
      </c>
      <c r="E33" s="33">
        <v>0.49985000000000002</v>
      </c>
      <c r="F33" s="33">
        <v>0.57762199999999986</v>
      </c>
      <c r="G33" s="33">
        <v>0.82587500000000003</v>
      </c>
      <c r="H33" s="33">
        <v>0.89394700000000005</v>
      </c>
      <c r="I33" s="33">
        <v>0.89219700000000002</v>
      </c>
      <c r="J33" s="33">
        <v>0.01</v>
      </c>
      <c r="K33" s="32">
        <v>1.283946</v>
      </c>
    </row>
    <row r="34" spans="2:11" ht="24.75" x14ac:dyDescent="0.25">
      <c r="B34" s="39" t="s">
        <v>102</v>
      </c>
      <c r="C34" s="33">
        <v>20.478519000000006</v>
      </c>
      <c r="D34" s="33">
        <v>19.790994000000001</v>
      </c>
      <c r="E34" s="33">
        <v>12.781502</v>
      </c>
      <c r="F34" s="33">
        <v>18.234995999999999</v>
      </c>
      <c r="G34" s="33">
        <v>21.020547000000001</v>
      </c>
      <c r="H34" s="33">
        <v>18.679485</v>
      </c>
      <c r="I34" s="33">
        <v>14.1950115</v>
      </c>
      <c r="J34" s="33">
        <v>21.18</v>
      </c>
      <c r="K34" s="32">
        <v>16.821128000000002</v>
      </c>
    </row>
    <row r="35" spans="2:11" ht="24.75" x14ac:dyDescent="0.25">
      <c r="B35" s="39" t="s">
        <v>103</v>
      </c>
      <c r="C35" s="33">
        <v>31.751661179999996</v>
      </c>
      <c r="D35" s="33">
        <v>9.9269670100000003</v>
      </c>
      <c r="E35" s="33">
        <v>11.926303859999999</v>
      </c>
      <c r="F35" s="33">
        <v>14.862412190000001</v>
      </c>
      <c r="G35" s="33">
        <v>16.600716509999799</v>
      </c>
      <c r="H35" s="33">
        <v>8.7826627299999984</v>
      </c>
      <c r="I35" s="33">
        <v>7.7341415599999994</v>
      </c>
      <c r="J35" s="33">
        <v>8.8699999999999992</v>
      </c>
      <c r="K35" s="32">
        <v>8.1467431700000006</v>
      </c>
    </row>
    <row r="36" spans="2:11" x14ac:dyDescent="0.25">
      <c r="B36" s="39" t="s">
        <v>104</v>
      </c>
      <c r="C36" s="34">
        <v>6.7837000000000008E-2</v>
      </c>
      <c r="D36" s="34">
        <v>3.8732000000000003E-2</v>
      </c>
      <c r="E36" s="34">
        <v>3.4539E-2</v>
      </c>
      <c r="F36" s="34">
        <v>3.1954000000000003E-2</v>
      </c>
      <c r="G36" s="34">
        <v>3.0074E-2</v>
      </c>
      <c r="H36" s="34">
        <v>2.1526E-2</v>
      </c>
      <c r="I36" s="34">
        <v>1.139E-3</v>
      </c>
      <c r="J36" s="35">
        <v>4.4729999999999998E-4</v>
      </c>
      <c r="K36" s="32">
        <v>0</v>
      </c>
    </row>
    <row r="37" spans="2:11" x14ac:dyDescent="0.25">
      <c r="B37" s="39" t="s">
        <v>105</v>
      </c>
      <c r="C37" s="33">
        <v>0.86613280000000015</v>
      </c>
      <c r="D37" s="33">
        <v>0.86049799999999999</v>
      </c>
      <c r="E37" s="33">
        <v>0.90804279999999993</v>
      </c>
      <c r="F37" s="33">
        <v>0.45551324999999998</v>
      </c>
      <c r="G37" s="33">
        <v>1.2230279999999998</v>
      </c>
      <c r="H37" s="33">
        <v>0.49065497999999996</v>
      </c>
      <c r="I37" s="33">
        <v>1.0634022400000001</v>
      </c>
      <c r="J37" s="33">
        <v>1.02</v>
      </c>
      <c r="K37" s="32">
        <v>1.14738524</v>
      </c>
    </row>
    <row r="38" spans="2:11" x14ac:dyDescent="0.25">
      <c r="B38" s="39" t="s">
        <v>106</v>
      </c>
      <c r="C38" s="33">
        <v>31.1724259</v>
      </c>
      <c r="D38" s="33">
        <v>30.045710449999991</v>
      </c>
      <c r="E38" s="33">
        <v>26.819631399999995</v>
      </c>
      <c r="F38" s="33">
        <v>26.621621100000013</v>
      </c>
      <c r="G38" s="33">
        <v>29.31844637999999</v>
      </c>
      <c r="H38" s="33">
        <v>26.529535199999991</v>
      </c>
      <c r="I38" s="33">
        <v>24.001205260000003</v>
      </c>
      <c r="J38" s="33">
        <v>2.2799999999999998</v>
      </c>
      <c r="K38" s="32">
        <v>33.661064000000003</v>
      </c>
    </row>
    <row r="39" spans="2:11" x14ac:dyDescent="0.25">
      <c r="B39" s="39" t="s">
        <v>107</v>
      </c>
      <c r="C39" s="33">
        <v>4.1933218999999999</v>
      </c>
      <c r="D39" s="33">
        <v>4.0938509999999999</v>
      </c>
      <c r="E39" s="33">
        <v>4.1220095600000004</v>
      </c>
      <c r="F39" s="33">
        <v>3.7970931600000006</v>
      </c>
      <c r="G39" s="33">
        <v>4.3237959300000011</v>
      </c>
      <c r="H39" s="33">
        <v>3.1985249000000011</v>
      </c>
      <c r="I39" s="33">
        <v>2.4527294999999998</v>
      </c>
      <c r="J39" s="33">
        <v>6.97</v>
      </c>
      <c r="K39" s="32">
        <v>4.6466696399999998</v>
      </c>
    </row>
    <row r="40" spans="2:11" x14ac:dyDescent="0.25">
      <c r="B40" s="39" t="s">
        <v>108</v>
      </c>
      <c r="C40" s="33">
        <v>0.51551000000000002</v>
      </c>
      <c r="D40" s="33">
        <v>0.37988700000000003</v>
      </c>
      <c r="E40" s="33">
        <v>0.43911</v>
      </c>
      <c r="F40" s="33">
        <v>4.5481000000000001E-2</v>
      </c>
      <c r="G40" s="33">
        <v>3.8155000000000001E-2</v>
      </c>
      <c r="H40" s="35">
        <v>4.4729999999999998E-4</v>
      </c>
      <c r="I40" s="35">
        <v>4.4729999999999998E-4</v>
      </c>
      <c r="J40" s="34">
        <v>0.09</v>
      </c>
      <c r="K40" s="32">
        <v>9.9992999999999999E-2</v>
      </c>
    </row>
    <row r="41" spans="2:11" ht="24.75" x14ac:dyDescent="0.25">
      <c r="B41" s="39" t="s">
        <v>109</v>
      </c>
      <c r="C41" s="33">
        <v>0.66411926999999982</v>
      </c>
      <c r="D41" s="33">
        <v>0.12987900000000002</v>
      </c>
      <c r="E41" s="33">
        <v>0.25610899999999998</v>
      </c>
      <c r="F41" s="33">
        <v>0.21748000000000001</v>
      </c>
      <c r="G41" s="33">
        <v>0.28424163999999996</v>
      </c>
      <c r="H41" s="33">
        <v>0.45727900000000005</v>
      </c>
      <c r="I41" s="33">
        <v>0.1953115</v>
      </c>
      <c r="J41" s="33">
        <v>0.28000000000000003</v>
      </c>
      <c r="K41" s="32">
        <v>0.26547300000000001</v>
      </c>
    </row>
    <row r="42" spans="2:11" x14ac:dyDescent="0.25">
      <c r="B42" s="39" t="s">
        <v>110</v>
      </c>
      <c r="C42" s="36">
        <v>0.26853899999999997</v>
      </c>
      <c r="D42" s="36">
        <v>1.9479999999999997E-2</v>
      </c>
      <c r="E42" s="36">
        <v>1.5889E-2</v>
      </c>
      <c r="F42" s="36">
        <v>1.7627E-2</v>
      </c>
      <c r="G42" s="36">
        <v>1.46605E-2</v>
      </c>
      <c r="H42" s="36">
        <v>1.4615000000000001E-2</v>
      </c>
      <c r="I42" s="36">
        <v>1.8255000000000001E-3</v>
      </c>
      <c r="J42" s="33">
        <v>0</v>
      </c>
      <c r="K42" s="32">
        <v>6.9999999999999999E-4</v>
      </c>
    </row>
    <row r="43" spans="2:11" x14ac:dyDescent="0.25">
      <c r="B43" s="39" t="s">
        <v>111</v>
      </c>
      <c r="C43" s="33">
        <v>1.1434E-2</v>
      </c>
      <c r="D43" s="33">
        <v>4.4289999999999998E-3</v>
      </c>
      <c r="E43" s="33">
        <v>5.8599999999999993E-4</v>
      </c>
      <c r="F43" s="33">
        <v>5.6850000000000008E-3</v>
      </c>
      <c r="G43" s="33">
        <v>4.7047500000000006E-3</v>
      </c>
      <c r="H43" s="33">
        <v>2.2830000000000003E-3</v>
      </c>
      <c r="I43" s="33">
        <v>1.946E-3</v>
      </c>
      <c r="J43" s="33">
        <v>0.01</v>
      </c>
      <c r="K43" s="32">
        <v>6.1009999999999997E-3</v>
      </c>
    </row>
    <row r="44" spans="2:11" x14ac:dyDescent="0.25">
      <c r="B44" s="39" t="s">
        <v>112</v>
      </c>
      <c r="C44" s="33">
        <v>0.13014099999999998</v>
      </c>
      <c r="D44" s="33">
        <v>6.8729999999999999E-2</v>
      </c>
      <c r="E44" s="33">
        <v>0.10868899999999999</v>
      </c>
      <c r="F44" s="33">
        <v>0.11191442999999998</v>
      </c>
      <c r="G44" s="33">
        <v>0.13858222000000001</v>
      </c>
      <c r="H44" s="33">
        <v>0.17941031000000002</v>
      </c>
      <c r="I44" s="33">
        <v>0.17153199999999999</v>
      </c>
      <c r="J44" s="33">
        <v>0.16</v>
      </c>
      <c r="K44" s="32">
        <v>0.16220191999999997</v>
      </c>
    </row>
    <row r="45" spans="2:11" x14ac:dyDescent="0.25">
      <c r="B45" s="39" t="s">
        <v>113</v>
      </c>
      <c r="C45" s="33">
        <v>120.09408520000001</v>
      </c>
      <c r="D45" s="33">
        <v>0.72942899999999966</v>
      </c>
      <c r="E45" s="33">
        <v>0.91248569000000013</v>
      </c>
      <c r="F45" s="33">
        <v>0.95902326999999954</v>
      </c>
      <c r="G45" s="33">
        <v>1.0625439099999998</v>
      </c>
      <c r="H45" s="33">
        <v>1.0242454799999998</v>
      </c>
      <c r="I45" s="33">
        <v>0.87063710999999999</v>
      </c>
      <c r="J45" s="33">
        <v>1.01</v>
      </c>
      <c r="K45" s="32">
        <v>22.508818300000001</v>
      </c>
    </row>
    <row r="46" spans="2:11" x14ac:dyDescent="0.25">
      <c r="B46" s="39" t="s">
        <v>114</v>
      </c>
      <c r="C46" s="34">
        <v>4.2950000000000002E-3</v>
      </c>
      <c r="D46" s="34">
        <v>5.0755000000000002E-3</v>
      </c>
      <c r="E46" s="34">
        <v>6.1414999999999994E-3</v>
      </c>
      <c r="F46" s="34">
        <v>7.084E-3</v>
      </c>
      <c r="G46" s="34">
        <v>1.9700000000000002E-4</v>
      </c>
      <c r="H46" s="34">
        <v>1.305E-4</v>
      </c>
      <c r="I46" s="34">
        <v>1.55E-4</v>
      </c>
      <c r="J46" s="34">
        <v>0</v>
      </c>
      <c r="K46" s="32">
        <v>8.7000000000000001E-5</v>
      </c>
    </row>
    <row r="47" spans="2:11" x14ac:dyDescent="0.25">
      <c r="B47" s="39" t="s">
        <v>115</v>
      </c>
      <c r="C47" s="34">
        <v>1.2783371000000003</v>
      </c>
      <c r="D47" s="34">
        <v>1.389242470000001</v>
      </c>
      <c r="E47" s="34">
        <v>0.67227544000000017</v>
      </c>
      <c r="F47" s="34">
        <v>1.3178867000000001</v>
      </c>
      <c r="G47" s="34">
        <v>1.0838024699999993</v>
      </c>
      <c r="H47" s="34">
        <v>0.9945493299999999</v>
      </c>
      <c r="I47" s="34">
        <v>0.61702769999999996</v>
      </c>
      <c r="J47" s="34">
        <v>1.1100000000000001</v>
      </c>
      <c r="K47" s="32">
        <v>0.72466093999999992</v>
      </c>
    </row>
    <row r="48" spans="2:11" ht="36.75" x14ac:dyDescent="0.25">
      <c r="B48" s="39" t="s">
        <v>116</v>
      </c>
      <c r="C48" s="34">
        <v>3.6380599999999999E-2</v>
      </c>
      <c r="D48" s="34">
        <v>4.2250000000000005E-3</v>
      </c>
      <c r="E48" s="34">
        <v>1.3486000000000001E-2</v>
      </c>
      <c r="F48" s="34">
        <v>1.862745E-2</v>
      </c>
      <c r="G48" s="34">
        <v>1.9468450000000002E-2</v>
      </c>
      <c r="H48" s="34">
        <v>2.8880000000000004E-3</v>
      </c>
      <c r="I48" s="34">
        <v>2.7029000000000001E-2</v>
      </c>
      <c r="J48" s="34">
        <v>0.03</v>
      </c>
      <c r="K48" s="32">
        <v>2.1860000000000001E-2</v>
      </c>
    </row>
    <row r="49" spans="2:11" ht="36.75" x14ac:dyDescent="0.25">
      <c r="B49" s="39" t="s">
        <v>117</v>
      </c>
      <c r="C49" s="34">
        <v>6.894E-3</v>
      </c>
      <c r="D49" s="34">
        <v>8.9395000000000013E-3</v>
      </c>
      <c r="E49" s="34">
        <v>1.1268E-2</v>
      </c>
      <c r="F49" s="34">
        <v>8.9820000000000004E-3</v>
      </c>
      <c r="G49" s="34">
        <v>1.2078999999999999E-2</v>
      </c>
      <c r="H49" s="34">
        <v>1.0662000000000001E-2</v>
      </c>
      <c r="I49" s="34">
        <v>6.3829999999999998E-3</v>
      </c>
      <c r="J49" s="34">
        <v>0.01</v>
      </c>
      <c r="K49" s="32">
        <v>1.1004E-2</v>
      </c>
    </row>
    <row r="50" spans="2:11" ht="24.75" x14ac:dyDescent="0.25">
      <c r="B50" s="39" t="s">
        <v>118</v>
      </c>
      <c r="C50" s="34">
        <v>6.8638599999999994E-2</v>
      </c>
      <c r="D50" s="34">
        <v>7.9370120000000002E-2</v>
      </c>
      <c r="E50" s="34">
        <v>5.12846E-2</v>
      </c>
      <c r="F50" s="34">
        <v>4.7395799999999995E-2</v>
      </c>
      <c r="G50" s="34">
        <v>6.5808450000000004E-2</v>
      </c>
      <c r="H50" s="34">
        <v>6.2803999999999999E-2</v>
      </c>
      <c r="I50" s="34">
        <v>8.7672699999999992E-2</v>
      </c>
      <c r="J50" s="34">
        <v>7.0000000000000007E-2</v>
      </c>
      <c r="K50" s="32">
        <v>6.5750000000000003E-2</v>
      </c>
    </row>
    <row r="51" spans="2:11" ht="24.75" x14ac:dyDescent="0.25">
      <c r="B51" s="39" t="s">
        <v>119</v>
      </c>
      <c r="C51" s="34">
        <v>4.5277499999999998E-2</v>
      </c>
      <c r="D51" s="34">
        <v>3.9283999999999993E-2</v>
      </c>
      <c r="E51" s="34">
        <v>3.6441000000000001E-2</v>
      </c>
      <c r="F51" s="34">
        <v>2.7512500000000002E-2</v>
      </c>
      <c r="G51" s="34">
        <v>2.9202000000000002E-2</v>
      </c>
      <c r="H51" s="34">
        <v>3.0790000000000001E-2</v>
      </c>
      <c r="I51" s="34">
        <v>2.8708000000000001E-2</v>
      </c>
      <c r="J51" s="34">
        <v>0.02</v>
      </c>
      <c r="K51" s="32">
        <v>0.134408</v>
      </c>
    </row>
    <row r="52" spans="2:11" x14ac:dyDescent="0.25">
      <c r="B52" s="39" t="s">
        <v>120</v>
      </c>
      <c r="C52" s="34">
        <v>1.468998E-2</v>
      </c>
      <c r="D52" s="34">
        <v>1.4078E-2</v>
      </c>
      <c r="E52" s="34">
        <v>1.0527999999999997E-2</v>
      </c>
      <c r="F52" s="34">
        <v>4.5415899999999999E-3</v>
      </c>
      <c r="G52" s="34">
        <v>2.032E-3</v>
      </c>
      <c r="H52" s="34">
        <v>1.346E-3</v>
      </c>
      <c r="I52" s="34">
        <v>1.2149999999999999E-3</v>
      </c>
      <c r="J52" s="34">
        <v>0</v>
      </c>
      <c r="K52" s="32">
        <v>1E-3</v>
      </c>
    </row>
    <row r="53" spans="2:11" x14ac:dyDescent="0.25">
      <c r="B53" s="39" t="s">
        <v>121</v>
      </c>
      <c r="C53" s="34">
        <v>4.5602859999999995E-2</v>
      </c>
      <c r="D53" s="34">
        <v>4.6299959999999994E-2</v>
      </c>
      <c r="E53" s="34">
        <v>4.4654350000000002E-2</v>
      </c>
      <c r="F53" s="34">
        <v>1.7521999999999992E-2</v>
      </c>
      <c r="G53" s="34">
        <v>2.3446210000000002E-2</v>
      </c>
      <c r="H53" s="34">
        <v>1.6364179999999999E-2</v>
      </c>
      <c r="I53" s="34">
        <v>1.47201E-2</v>
      </c>
      <c r="J53" s="34">
        <v>0.04</v>
      </c>
      <c r="K53" s="32">
        <v>3.9402300000000001E-2</v>
      </c>
    </row>
    <row r="54" spans="2:11" ht="36.75" x14ac:dyDescent="0.25">
      <c r="B54" s="39" t="s">
        <v>122</v>
      </c>
      <c r="C54" s="34">
        <v>0.21732000000000001</v>
      </c>
      <c r="D54" s="34">
        <v>0.22728600000000002</v>
      </c>
      <c r="E54" s="34">
        <v>0.24834599000000002</v>
      </c>
      <c r="F54" s="34">
        <v>0.2510234899999999</v>
      </c>
      <c r="G54" s="34">
        <v>0.25352186999999998</v>
      </c>
      <c r="H54" s="34">
        <v>0.15904119999999999</v>
      </c>
      <c r="I54" s="34">
        <v>0.14401665999999999</v>
      </c>
      <c r="J54" s="34">
        <v>0.16</v>
      </c>
      <c r="K54" s="32">
        <v>0.1913958</v>
      </c>
    </row>
    <row r="55" spans="2:11" ht="24.75" x14ac:dyDescent="0.25">
      <c r="B55" s="39" t="s">
        <v>123</v>
      </c>
      <c r="C55" s="34">
        <v>1.6521000000000001E-2</v>
      </c>
      <c r="D55" s="34">
        <v>1.4169000000000001E-2</v>
      </c>
      <c r="E55" s="34">
        <v>1.7550999999999997E-2</v>
      </c>
      <c r="F55" s="34">
        <v>3.7344000000000001E-3</v>
      </c>
      <c r="G55" s="34">
        <v>6.3883999999999998E-3</v>
      </c>
      <c r="H55" s="34">
        <v>4.267E-3</v>
      </c>
      <c r="I55" s="34">
        <v>2.9297699999999999E-3</v>
      </c>
      <c r="J55" s="34">
        <v>0.85</v>
      </c>
      <c r="K55" s="32">
        <v>0.99373699999999998</v>
      </c>
    </row>
    <row r="56" spans="2:11" x14ac:dyDescent="0.25">
      <c r="B56" s="39" t="s">
        <v>124</v>
      </c>
      <c r="C56" s="34">
        <v>3.0774000000000001E-3</v>
      </c>
      <c r="D56" s="34">
        <v>3.5140400000000002E-2</v>
      </c>
      <c r="E56" s="34">
        <v>3.4489999999999998E-3</v>
      </c>
      <c r="F56" s="34">
        <v>2.2850000000000001E-3</v>
      </c>
      <c r="G56" s="34">
        <v>5.4599999999999994E-4</v>
      </c>
      <c r="H56" s="34">
        <v>1.5019999999999999E-3</v>
      </c>
      <c r="I56" s="34">
        <v>8.2296000000000008E-4</v>
      </c>
      <c r="J56" s="34">
        <v>0</v>
      </c>
      <c r="K56" s="32">
        <v>2.1527600000000001E-3</v>
      </c>
    </row>
    <row r="57" spans="2:11" ht="24.75" x14ac:dyDescent="0.25">
      <c r="B57" s="39" t="s">
        <v>125</v>
      </c>
      <c r="C57" s="34">
        <v>5.9311999999999993E-3</v>
      </c>
      <c r="D57" s="34">
        <v>4.4250000000000001E-3</v>
      </c>
      <c r="E57" s="34">
        <v>3.7551500000000005E-3</v>
      </c>
      <c r="F57" s="34">
        <v>3.702E-3</v>
      </c>
      <c r="G57" s="34">
        <v>4.7590000000000002E-3</v>
      </c>
      <c r="H57" s="34">
        <v>5.7280000000000013E-3</v>
      </c>
      <c r="I57" s="34">
        <v>1.7035999999999999E-2</v>
      </c>
      <c r="J57" s="34">
        <v>0.02</v>
      </c>
      <c r="K57" s="32">
        <v>1.9113999999999999E-2</v>
      </c>
    </row>
    <row r="58" spans="2:11" x14ac:dyDescent="0.25">
      <c r="B58" s="39" t="s">
        <v>126</v>
      </c>
      <c r="C58" s="34">
        <v>51.536977000000007</v>
      </c>
      <c r="D58" s="34">
        <v>52.799977880000007</v>
      </c>
      <c r="E58" s="34">
        <v>52.534495740000018</v>
      </c>
      <c r="F58" s="34">
        <v>54.226343700000022</v>
      </c>
      <c r="G58" s="34">
        <v>50.427138820000003</v>
      </c>
      <c r="H58" s="34">
        <v>52.3527925</v>
      </c>
      <c r="I58" s="34">
        <v>50.89532088</v>
      </c>
      <c r="J58" s="34">
        <v>48.7</v>
      </c>
      <c r="K58" s="32">
        <v>54.558757999999997</v>
      </c>
    </row>
    <row r="59" spans="2:11" ht="24.75" x14ac:dyDescent="0.25">
      <c r="B59" s="39" t="s">
        <v>127</v>
      </c>
      <c r="C59" s="34">
        <v>6.8303764399999967</v>
      </c>
      <c r="D59" s="34">
        <v>1.6510577</v>
      </c>
      <c r="E59" s="34">
        <v>1.9457515200000006</v>
      </c>
      <c r="F59" s="34">
        <v>2.0986888000000006</v>
      </c>
      <c r="G59" s="34">
        <v>2.3413620299999991</v>
      </c>
      <c r="H59" s="34">
        <v>2.4825887999999998</v>
      </c>
      <c r="I59" s="34">
        <v>2.3474481000000003</v>
      </c>
      <c r="J59" s="34">
        <v>2.16</v>
      </c>
      <c r="K59" s="32">
        <v>2.5502555400000002</v>
      </c>
    </row>
    <row r="60" spans="2:11" x14ac:dyDescent="0.25">
      <c r="B60" s="39" t="s">
        <v>128</v>
      </c>
      <c r="C60" s="34">
        <v>9.2295029200000016</v>
      </c>
      <c r="D60" s="34">
        <v>8.5960646199999999</v>
      </c>
      <c r="E60" s="34">
        <v>8.2983292399999975</v>
      </c>
      <c r="F60" s="34">
        <v>7.9585185499999973</v>
      </c>
      <c r="G60" s="34">
        <v>7.7323967099999997</v>
      </c>
      <c r="H60" s="34">
        <v>9.2863861799999992</v>
      </c>
      <c r="I60" s="34">
        <v>7.7900870400000004</v>
      </c>
      <c r="J60" s="34">
        <v>4.2</v>
      </c>
      <c r="K60" s="32">
        <v>7.4520200499999998</v>
      </c>
    </row>
    <row r="61" spans="2:11" x14ac:dyDescent="0.25">
      <c r="B61" s="39" t="s">
        <v>129</v>
      </c>
      <c r="C61" s="34">
        <v>0.3014191799999999</v>
      </c>
      <c r="D61" s="34">
        <v>0.26911394999999988</v>
      </c>
      <c r="E61" s="34">
        <v>0.33845105000000014</v>
      </c>
      <c r="F61" s="34">
        <v>0.22903272000000005</v>
      </c>
      <c r="G61" s="34">
        <v>0.27579214999999996</v>
      </c>
      <c r="H61" s="34">
        <v>0.19342156999999988</v>
      </c>
      <c r="I61" s="34">
        <v>0.22660401000000002</v>
      </c>
      <c r="J61" s="34">
        <v>0.27</v>
      </c>
      <c r="K61" s="32">
        <v>0.18619111999999999</v>
      </c>
    </row>
    <row r="62" spans="2:11" x14ac:dyDescent="0.25">
      <c r="B62" s="39" t="s">
        <v>130</v>
      </c>
      <c r="C62" s="34">
        <v>2.9850000000000002E-3</v>
      </c>
      <c r="D62" s="34">
        <v>2.5700000000000002E-3</v>
      </c>
      <c r="E62" s="34">
        <v>4.6389999999999999E-3</v>
      </c>
      <c r="F62" s="34">
        <v>4.1719999999999995E-3</v>
      </c>
      <c r="G62" s="34">
        <v>6.2259999999999998E-3</v>
      </c>
      <c r="H62" s="34">
        <v>4.0569999999999998E-3</v>
      </c>
      <c r="I62" s="34">
        <v>5.189E-3</v>
      </c>
      <c r="J62" s="34">
        <v>0.01</v>
      </c>
      <c r="K62" s="32">
        <v>5.587E-3</v>
      </c>
    </row>
    <row r="63" spans="2:11" x14ac:dyDescent="0.25">
      <c r="B63" s="39" t="s">
        <v>131</v>
      </c>
      <c r="C63" s="34">
        <v>0.40566535999999986</v>
      </c>
      <c r="D63" s="34">
        <v>0.35583608</v>
      </c>
      <c r="E63" s="34">
        <v>0.49547399999999997</v>
      </c>
      <c r="F63" s="34">
        <v>2.1313522199999992</v>
      </c>
      <c r="G63" s="34">
        <v>0.84685783999999997</v>
      </c>
      <c r="H63" s="34">
        <v>0.80209920000000012</v>
      </c>
      <c r="I63" s="34">
        <v>0.73960380000000003</v>
      </c>
      <c r="J63" s="34">
        <v>0.85</v>
      </c>
      <c r="K63" s="32">
        <v>0.91753666999999994</v>
      </c>
    </row>
    <row r="64" spans="2:11" x14ac:dyDescent="0.25">
      <c r="B64" s="39" t="s">
        <v>132</v>
      </c>
      <c r="C64" s="34">
        <v>0.22825839000000001</v>
      </c>
      <c r="D64" s="34">
        <v>0.19180501999999996</v>
      </c>
      <c r="E64" s="34">
        <v>0.19597708</v>
      </c>
      <c r="F64" s="34">
        <v>31.522571179999996</v>
      </c>
      <c r="G64" s="34">
        <v>0.4567720999999999</v>
      </c>
      <c r="H64" s="34">
        <v>23.381603340000002</v>
      </c>
      <c r="I64" s="34">
        <v>7.4253344600000002</v>
      </c>
      <c r="J64" s="34">
        <v>7.49</v>
      </c>
      <c r="K64" s="32">
        <v>21.037508079999999</v>
      </c>
    </row>
    <row r="65" spans="2:11" x14ac:dyDescent="0.25">
      <c r="B65" s="39" t="s">
        <v>133</v>
      </c>
      <c r="C65" s="34">
        <v>6.5499999999999998E-4</v>
      </c>
      <c r="D65" s="34">
        <v>4.6500000000000003E-4</v>
      </c>
      <c r="E65" s="34">
        <v>2.13E-4</v>
      </c>
      <c r="F65" s="34">
        <v>3.28E-4</v>
      </c>
      <c r="G65" s="34">
        <v>4.06E-4</v>
      </c>
      <c r="H65" s="34">
        <v>6.4899999999999995E-4</v>
      </c>
      <c r="I65" s="34">
        <v>6.5099999999999999E-4</v>
      </c>
      <c r="J65" s="33">
        <v>4.4729999999999998E-4</v>
      </c>
      <c r="K65" s="32">
        <v>6.1700000000000004E-4</v>
      </c>
    </row>
    <row r="66" spans="2:11" x14ac:dyDescent="0.25">
      <c r="B66" s="39" t="s">
        <v>134</v>
      </c>
      <c r="C66" s="34">
        <v>2.4026907399999997</v>
      </c>
      <c r="D66" s="34">
        <v>2.4970018800000005</v>
      </c>
      <c r="E66" s="34">
        <v>2.8394915999999997</v>
      </c>
      <c r="F66" s="34">
        <v>2.9777667999999999</v>
      </c>
      <c r="G66" s="34">
        <v>3.0945975799999998</v>
      </c>
      <c r="H66" s="34">
        <v>3.0448928000000004</v>
      </c>
      <c r="I66" s="34">
        <v>3.0407394000000001</v>
      </c>
      <c r="J66" s="34">
        <v>2.5</v>
      </c>
      <c r="K66" s="32">
        <v>2.9810282000000003</v>
      </c>
    </row>
    <row r="67" spans="2:11" x14ac:dyDescent="0.25">
      <c r="B67" s="39" t="s">
        <v>135</v>
      </c>
      <c r="C67" s="34">
        <v>21.121099499999996</v>
      </c>
      <c r="D67" s="34">
        <v>20.738125329999999</v>
      </c>
      <c r="E67" s="34">
        <v>22.921862490000002</v>
      </c>
      <c r="F67" s="34">
        <v>34.186707149999989</v>
      </c>
      <c r="G67" s="34">
        <v>11.05042815</v>
      </c>
      <c r="H67" s="34">
        <v>9.6717765</v>
      </c>
      <c r="I67" s="34">
        <v>10.79063317</v>
      </c>
      <c r="J67" s="34">
        <v>10.52</v>
      </c>
      <c r="K67" s="32">
        <v>7.9656002699999995</v>
      </c>
    </row>
    <row r="68" spans="2:11" x14ac:dyDescent="0.25">
      <c r="B68" s="39" t="s">
        <v>136</v>
      </c>
      <c r="C68" s="34">
        <v>3.0345083000000002</v>
      </c>
      <c r="D68" s="34">
        <v>3.1031770000000001</v>
      </c>
      <c r="E68" s="34">
        <v>3.1742669999999999</v>
      </c>
      <c r="F68" s="34">
        <v>3.3574300000000004</v>
      </c>
      <c r="G68" s="34">
        <v>3.3175750000000006</v>
      </c>
      <c r="H68" s="34">
        <v>3.3022085000000003</v>
      </c>
      <c r="I68" s="34">
        <v>3.18445</v>
      </c>
      <c r="J68" s="34">
        <v>3.27</v>
      </c>
      <c r="K68" s="32">
        <v>3.3000748</v>
      </c>
    </row>
    <row r="69" spans="2:11" x14ac:dyDescent="0.25">
      <c r="B69" s="39" t="s">
        <v>137</v>
      </c>
      <c r="C69" s="34">
        <v>1.2279999999999999E-3</v>
      </c>
      <c r="D69" s="34">
        <v>2.4819999999999998E-3</v>
      </c>
      <c r="E69" s="34">
        <v>8.1800000000000004E-4</v>
      </c>
      <c r="F69" s="37">
        <v>3.6499999999999998E-4</v>
      </c>
      <c r="G69" s="33">
        <v>4.4729999999999998E-4</v>
      </c>
      <c r="H69" s="33">
        <v>4.4729999999999998E-4</v>
      </c>
      <c r="I69" s="33">
        <v>4.4729999999999998E-4</v>
      </c>
      <c r="J69" s="33">
        <v>4.4729999999999998E-4</v>
      </c>
      <c r="K69" s="32">
        <v>1.3899999999999999E-4</v>
      </c>
    </row>
    <row r="70" spans="2:11" ht="24.75" x14ac:dyDescent="0.25">
      <c r="B70" s="39" t="s">
        <v>138</v>
      </c>
      <c r="C70" s="34">
        <v>5.0425999999999999E-2</v>
      </c>
      <c r="D70" s="34">
        <v>1.0690999999999997E-2</v>
      </c>
      <c r="E70" s="34">
        <v>8.249600000000001E-3</v>
      </c>
      <c r="F70" s="34">
        <v>0.52489200000000003</v>
      </c>
      <c r="G70" s="34">
        <v>0.47567112999999983</v>
      </c>
      <c r="H70" s="34">
        <v>0.62577621999999999</v>
      </c>
      <c r="I70" s="34">
        <v>0.69936624999999997</v>
      </c>
      <c r="J70" s="34">
        <v>0.73</v>
      </c>
      <c r="K70" s="32">
        <v>0.63474260999999987</v>
      </c>
    </row>
    <row r="71" spans="2:11" ht="24.75" x14ac:dyDescent="0.25">
      <c r="B71" s="39" t="s">
        <v>139</v>
      </c>
      <c r="C71" s="34">
        <v>0.1209335</v>
      </c>
      <c r="D71" s="34">
        <v>7.0906980000000022E-2</v>
      </c>
      <c r="E71" s="34">
        <v>0.10008953000000001</v>
      </c>
      <c r="F71" s="34">
        <v>0.12492901000000001</v>
      </c>
      <c r="G71" s="34">
        <v>0.16757151000000001</v>
      </c>
      <c r="H71" s="34">
        <v>0.16297994000000005</v>
      </c>
      <c r="I71" s="34">
        <v>8.2531030000000005E-2</v>
      </c>
      <c r="J71" s="34">
        <v>0.83</v>
      </c>
      <c r="K71" s="32">
        <v>0.44179400000000002</v>
      </c>
    </row>
    <row r="72" spans="2:11" ht="24.75" x14ac:dyDescent="0.25">
      <c r="B72" s="39" t="s">
        <v>140</v>
      </c>
      <c r="C72" s="34">
        <v>1.0700077900000002</v>
      </c>
      <c r="D72" s="34">
        <v>1.2444526300000001</v>
      </c>
      <c r="E72" s="34">
        <v>1.7398367599999998</v>
      </c>
      <c r="F72" s="34">
        <v>2.1900095699999991</v>
      </c>
      <c r="G72" s="34">
        <v>1.6962768600000007</v>
      </c>
      <c r="H72" s="34">
        <v>1.6147121600000001</v>
      </c>
      <c r="I72" s="34">
        <v>1.8495256799999999</v>
      </c>
      <c r="J72" s="34">
        <v>2.08</v>
      </c>
      <c r="K72" s="32">
        <v>2.35462887</v>
      </c>
    </row>
    <row r="73" spans="2:11" x14ac:dyDescent="0.25">
      <c r="B73" s="39" t="s">
        <v>141</v>
      </c>
      <c r="C73" s="34">
        <v>14.083612739999996</v>
      </c>
      <c r="D73" s="34">
        <v>13.155877090000001</v>
      </c>
      <c r="E73" s="34">
        <v>10.53615012</v>
      </c>
      <c r="F73" s="34">
        <v>10.584084329999992</v>
      </c>
      <c r="G73" s="34">
        <v>11.301015209999994</v>
      </c>
      <c r="H73" s="34">
        <v>11.307451970000001</v>
      </c>
      <c r="I73" s="34">
        <v>13.97607642</v>
      </c>
      <c r="J73" s="34">
        <v>13.08</v>
      </c>
      <c r="K73" s="32">
        <v>12.83457095</v>
      </c>
    </row>
    <row r="74" spans="2:11" x14ac:dyDescent="0.25">
      <c r="B74" s="39" t="s">
        <v>142</v>
      </c>
      <c r="C74" s="34">
        <v>0.90515699999999999</v>
      </c>
      <c r="D74" s="34">
        <v>0.99731199999999998</v>
      </c>
      <c r="E74" s="34">
        <v>1.0249899999999998</v>
      </c>
      <c r="F74" s="34">
        <v>1.093218</v>
      </c>
      <c r="G74" s="34">
        <v>1.131907</v>
      </c>
      <c r="H74" s="34">
        <v>1.0510769999999998</v>
      </c>
      <c r="I74" s="34">
        <v>0.91170600000000002</v>
      </c>
      <c r="J74" s="34">
        <v>0.95</v>
      </c>
      <c r="K74" s="32">
        <v>0.92290099999999997</v>
      </c>
    </row>
    <row r="75" spans="2:11" ht="24.75" x14ac:dyDescent="0.25">
      <c r="B75" s="39" t="s">
        <v>143</v>
      </c>
      <c r="C75" s="34">
        <v>1.6060563999999993</v>
      </c>
      <c r="D75" s="34">
        <v>1.5748437</v>
      </c>
      <c r="E75" s="34">
        <v>2.1154765799999993</v>
      </c>
      <c r="F75" s="34">
        <v>1.6169384599999999</v>
      </c>
      <c r="G75" s="34">
        <v>1.1588938099999999</v>
      </c>
      <c r="H75" s="34">
        <v>1.7423447999999999</v>
      </c>
      <c r="I75" s="34">
        <v>2.2252573900000003</v>
      </c>
      <c r="J75" s="34">
        <v>2.2599999999999998</v>
      </c>
      <c r="K75" s="32">
        <v>2.3996389900000001</v>
      </c>
    </row>
    <row r="76" spans="2:11" x14ac:dyDescent="0.25">
      <c r="B76" s="39" t="s">
        <v>144</v>
      </c>
      <c r="C76" s="34">
        <v>7.0071000000000008E-2</v>
      </c>
      <c r="D76" s="34">
        <v>5.2865999999999996E-2</v>
      </c>
      <c r="E76" s="34">
        <v>5.0722999999999997E-2</v>
      </c>
      <c r="F76" s="34">
        <v>5.3288000000000002E-2</v>
      </c>
      <c r="G76" s="34">
        <v>5.9500999999999998E-2</v>
      </c>
      <c r="H76" s="34">
        <v>5.6056000000000002E-2</v>
      </c>
      <c r="I76" s="33">
        <v>4.4729999999999998E-4</v>
      </c>
      <c r="J76" s="34">
        <v>0.04</v>
      </c>
      <c r="K76" s="32">
        <v>4.7722199999999999E-2</v>
      </c>
    </row>
    <row r="77" spans="2:11" x14ac:dyDescent="0.25">
      <c r="B77" s="39" t="s">
        <v>145</v>
      </c>
      <c r="C77" s="34">
        <v>7.9940000000000011E-3</v>
      </c>
      <c r="D77" s="34">
        <v>3.1949999999999999E-3</v>
      </c>
      <c r="E77" s="34">
        <v>9.0957E-3</v>
      </c>
      <c r="F77" s="34">
        <v>0.55405700000000002</v>
      </c>
      <c r="G77" s="34">
        <v>0.15656878999999999</v>
      </c>
      <c r="H77" s="34">
        <v>0.147143</v>
      </c>
      <c r="I77" s="34">
        <v>4.1469999999999996E-3</v>
      </c>
      <c r="J77" s="34">
        <v>0.01</v>
      </c>
      <c r="K77" s="32">
        <v>1.1276E-2</v>
      </c>
    </row>
    <row r="78" spans="2:11" ht="24.75" x14ac:dyDescent="0.25">
      <c r="B78" s="39" t="s">
        <v>146</v>
      </c>
      <c r="C78" s="34">
        <v>0.26592179999999993</v>
      </c>
      <c r="D78" s="34">
        <v>0.28277321999999994</v>
      </c>
      <c r="E78" s="34">
        <v>9.0889830000000005E-2</v>
      </c>
      <c r="F78" s="34">
        <v>0.27802810000000006</v>
      </c>
      <c r="G78" s="34">
        <v>0.32151180000000001</v>
      </c>
      <c r="H78" s="34">
        <v>0.29071000000000008</v>
      </c>
      <c r="I78" s="34">
        <v>0.26147239999999999</v>
      </c>
      <c r="J78" s="34">
        <v>0.37</v>
      </c>
      <c r="K78" s="32">
        <v>0.36048020000000003</v>
      </c>
    </row>
    <row r="79" spans="2:11" x14ac:dyDescent="0.25">
      <c r="B79" s="39" t="s">
        <v>147</v>
      </c>
      <c r="C79" s="34">
        <v>0.55330860000000015</v>
      </c>
      <c r="D79" s="34">
        <v>0.50739160000000005</v>
      </c>
      <c r="E79" s="34">
        <v>0.55991556000000009</v>
      </c>
      <c r="F79" s="34">
        <v>0.53219557999999989</v>
      </c>
      <c r="G79" s="34">
        <v>0.55643400000000021</v>
      </c>
      <c r="H79" s="34">
        <v>0.54045359999999998</v>
      </c>
      <c r="I79" s="34">
        <v>0.494724</v>
      </c>
      <c r="J79" s="34">
        <v>0.56000000000000005</v>
      </c>
      <c r="K79" s="32">
        <v>0.37527245000000004</v>
      </c>
    </row>
    <row r="80" spans="2:11" x14ac:dyDescent="0.25">
      <c r="B80" s="39" t="s">
        <v>148</v>
      </c>
      <c r="C80" s="34">
        <v>0.76951544999999966</v>
      </c>
      <c r="D80" s="34">
        <v>0.87666734000000013</v>
      </c>
      <c r="E80" s="34">
        <v>0.73535549</v>
      </c>
      <c r="F80" s="34">
        <v>0.87982850000000012</v>
      </c>
      <c r="G80" s="34">
        <v>0.98396526999999989</v>
      </c>
      <c r="H80" s="34">
        <v>0.76481551999999975</v>
      </c>
      <c r="I80" s="34">
        <v>0.70852901000000001</v>
      </c>
      <c r="J80" s="34">
        <v>0.85</v>
      </c>
      <c r="K80" s="32">
        <v>0.82438999999999996</v>
      </c>
    </row>
    <row r="81" spans="2:11" x14ac:dyDescent="0.25">
      <c r="B81" s="39" t="s">
        <v>149</v>
      </c>
      <c r="C81" s="34">
        <v>4.9579492199999979</v>
      </c>
      <c r="D81" s="34">
        <v>49.180709499999992</v>
      </c>
      <c r="E81" s="34">
        <v>6.1408788600000008</v>
      </c>
      <c r="F81" s="34">
        <v>3.3159020999999997</v>
      </c>
      <c r="G81" s="34">
        <v>7.9993339999999993</v>
      </c>
      <c r="H81" s="34">
        <v>0.53098336000000013</v>
      </c>
      <c r="I81" s="34">
        <v>7.3241236000000001</v>
      </c>
      <c r="J81" s="34">
        <v>7.39</v>
      </c>
      <c r="K81" s="32">
        <v>6.0391616699999995</v>
      </c>
    </row>
    <row r="82" spans="2:11" x14ac:dyDescent="0.25">
      <c r="B82" s="39" t="s">
        <v>150</v>
      </c>
      <c r="C82" s="34">
        <v>5.6820300000000002E-3</v>
      </c>
      <c r="D82" s="34">
        <v>6.732000000000001E-3</v>
      </c>
      <c r="E82" s="34">
        <v>4.4840000000000001E-3</v>
      </c>
      <c r="F82" s="34">
        <v>3.4250000000000001E-3</v>
      </c>
      <c r="G82" s="34">
        <v>4.4516999999999999E-4</v>
      </c>
      <c r="H82" s="34">
        <v>1.0790000000000001E-3</v>
      </c>
      <c r="I82" s="34">
        <v>1.6169999999999999E-3</v>
      </c>
      <c r="J82" s="34">
        <v>0</v>
      </c>
      <c r="K82" s="32">
        <v>6.2420000000000002E-3</v>
      </c>
    </row>
    <row r="83" spans="2:11" x14ac:dyDescent="0.25">
      <c r="B83" s="39" t="s">
        <v>151</v>
      </c>
      <c r="C83" s="34">
        <v>0.92647086100000031</v>
      </c>
      <c r="D83" s="34">
        <v>0.89684816999999939</v>
      </c>
      <c r="E83" s="34">
        <v>1.0297548199999995</v>
      </c>
      <c r="F83" s="34">
        <v>0.70614389999999971</v>
      </c>
      <c r="G83" s="34">
        <v>1.5797996999999999</v>
      </c>
      <c r="H83" s="34">
        <v>0.95583188000000008</v>
      </c>
      <c r="I83" s="34">
        <v>5.5624780700000001</v>
      </c>
      <c r="J83" s="34">
        <v>4.45</v>
      </c>
      <c r="K83" s="32">
        <v>1.1668665499999999</v>
      </c>
    </row>
    <row r="84" spans="2:11" x14ac:dyDescent="0.25">
      <c r="B84" s="39" t="s">
        <v>152</v>
      </c>
      <c r="C84" s="34">
        <v>0.36109230000000003</v>
      </c>
      <c r="D84" s="34">
        <v>0.35606799999999994</v>
      </c>
      <c r="E84" s="34">
        <v>0.32285399999999992</v>
      </c>
      <c r="F84" s="34">
        <v>0.40837799999999996</v>
      </c>
      <c r="G84" s="34">
        <v>0.59977910000000012</v>
      </c>
      <c r="H84" s="34">
        <v>0.42837917999999997</v>
      </c>
      <c r="I84" s="34">
        <v>0.67088608999999999</v>
      </c>
      <c r="J84" s="34">
        <v>0.46</v>
      </c>
      <c r="K84" s="32">
        <v>0.32830999999999999</v>
      </c>
    </row>
    <row r="85" spans="2:11" x14ac:dyDescent="0.25">
      <c r="B85" s="39" t="s">
        <v>153</v>
      </c>
      <c r="C85" s="34">
        <v>81.718687779999982</v>
      </c>
      <c r="D85" s="34">
        <v>81.776784349999986</v>
      </c>
      <c r="E85" s="34">
        <v>71.980074540000004</v>
      </c>
      <c r="F85" s="34">
        <v>5.1764153400000028</v>
      </c>
      <c r="G85" s="34">
        <v>1.7468528099999998</v>
      </c>
      <c r="H85" s="34">
        <v>7.8502066200000007</v>
      </c>
      <c r="I85" s="34">
        <v>2.3660499100000001</v>
      </c>
      <c r="J85" s="34">
        <v>2.94</v>
      </c>
      <c r="K85" s="32">
        <v>4.0997713999999998</v>
      </c>
    </row>
    <row r="86" spans="2:11" x14ac:dyDescent="0.25">
      <c r="B86" s="39" t="s">
        <v>154</v>
      </c>
      <c r="C86" s="34">
        <v>1.8172385700000004</v>
      </c>
      <c r="D86" s="34">
        <v>2.1539204499999993</v>
      </c>
      <c r="E86" s="34">
        <v>1.8774943399999997</v>
      </c>
      <c r="F86" s="34">
        <v>1.91027736</v>
      </c>
      <c r="G86" s="34">
        <v>1.6657659299999998</v>
      </c>
      <c r="H86" s="34">
        <v>4.4812180900000005</v>
      </c>
      <c r="I86" s="34">
        <v>5.0345286199999997</v>
      </c>
      <c r="J86" s="34">
        <v>1.98</v>
      </c>
      <c r="K86" s="32">
        <v>1.7078469899999997</v>
      </c>
    </row>
    <row r="87" spans="2:11" x14ac:dyDescent="0.25">
      <c r="B87" s="39" t="s">
        <v>155</v>
      </c>
      <c r="C87" s="34">
        <v>3.6899999999999997E-3</v>
      </c>
      <c r="D87" s="34">
        <v>3.1749999999999999E-3</v>
      </c>
      <c r="E87" s="34">
        <v>2.4220000000000001E-3</v>
      </c>
      <c r="F87" s="34">
        <v>2.0010000000000002E-3</v>
      </c>
      <c r="G87" s="34">
        <v>2.4649999999999997E-3</v>
      </c>
      <c r="H87" s="34">
        <v>2.1843000000000001E-3</v>
      </c>
      <c r="I87" s="34">
        <v>1.5100000000000001E-3</v>
      </c>
      <c r="J87" s="34">
        <v>0.01</v>
      </c>
      <c r="K87" s="32">
        <v>3.9580999999999998E-2</v>
      </c>
    </row>
    <row r="88" spans="2:11" x14ac:dyDescent="0.25">
      <c r="B88" s="39" t="s">
        <v>156</v>
      </c>
      <c r="C88" s="34">
        <v>0.37276846000000002</v>
      </c>
      <c r="D88" s="34">
        <v>0.31002112000000004</v>
      </c>
      <c r="E88" s="34">
        <v>0.29473423999999998</v>
      </c>
      <c r="F88" s="34">
        <v>0.70468059000000016</v>
      </c>
      <c r="G88" s="34">
        <v>0.10124357000000002</v>
      </c>
      <c r="H88" s="34">
        <v>0.9600607000000001</v>
      </c>
      <c r="I88" s="34">
        <v>0.16703609999999999</v>
      </c>
      <c r="J88" s="34">
        <v>0.28000000000000003</v>
      </c>
      <c r="K88" s="32">
        <v>0.58587699999999998</v>
      </c>
    </row>
    <row r="89" spans="2:11" x14ac:dyDescent="0.25">
      <c r="B89" s="39" t="s">
        <v>157</v>
      </c>
      <c r="C89" s="34">
        <v>1.21592612</v>
      </c>
      <c r="D89" s="34">
        <v>1.0588086000000005</v>
      </c>
      <c r="E89" s="34">
        <v>2.2980284700000007</v>
      </c>
      <c r="F89" s="34">
        <v>1.0107899</v>
      </c>
      <c r="G89" s="34">
        <v>2.4759075599999991</v>
      </c>
      <c r="H89" s="34">
        <v>2.6152790000000006</v>
      </c>
      <c r="I89" s="34">
        <v>2.5797039800000001</v>
      </c>
      <c r="J89" s="34">
        <v>3.07</v>
      </c>
      <c r="K89" s="32">
        <v>3.4561203000000003</v>
      </c>
    </row>
    <row r="90" spans="2:11" x14ac:dyDescent="0.25">
      <c r="B90" s="39" t="s">
        <v>158</v>
      </c>
      <c r="C90" s="34">
        <v>1.5E-5</v>
      </c>
      <c r="D90" s="34">
        <v>2.4000000000000001E-5</v>
      </c>
      <c r="E90" s="34">
        <v>4.002E-2</v>
      </c>
      <c r="F90" s="34">
        <v>9.0145600000000006E-2</v>
      </c>
      <c r="G90" s="34">
        <v>0.2677428</v>
      </c>
      <c r="H90" s="34">
        <v>0.15521915999999999</v>
      </c>
      <c r="I90" s="34">
        <v>4.0400000000000001E-4</v>
      </c>
      <c r="J90" s="34">
        <v>2.41</v>
      </c>
      <c r="K90" s="32">
        <v>17.044950960000001</v>
      </c>
    </row>
    <row r="91" spans="2:11" x14ac:dyDescent="0.25">
      <c r="B91" s="39" t="s">
        <v>159</v>
      </c>
      <c r="C91" s="34">
        <v>9.2147000000000007E-2</v>
      </c>
      <c r="D91" s="34">
        <v>8.4948999999999997E-2</v>
      </c>
      <c r="E91" s="34">
        <v>0.122005</v>
      </c>
      <c r="F91" s="34">
        <v>0.103437</v>
      </c>
      <c r="G91" s="34">
        <v>0.1522279</v>
      </c>
      <c r="H91" s="34">
        <v>0.24123600000000003</v>
      </c>
      <c r="I91" s="34">
        <v>0.1872115</v>
      </c>
      <c r="J91" s="34">
        <v>0.23</v>
      </c>
      <c r="K91" s="32">
        <v>0.247193</v>
      </c>
    </row>
    <row r="92" spans="2:11" x14ac:dyDescent="0.25">
      <c r="B92" s="39" t="s">
        <v>160</v>
      </c>
      <c r="C92" s="34">
        <v>5.2684299999999996E-2</v>
      </c>
      <c r="D92" s="34">
        <v>4.0233999999999992E-2</v>
      </c>
      <c r="E92" s="34">
        <v>3.9434199999999996E-2</v>
      </c>
      <c r="F92" s="34">
        <v>4.0976899999999997E-2</v>
      </c>
      <c r="G92" s="34">
        <v>0.68595649999999997</v>
      </c>
      <c r="H92" s="34">
        <v>3.5269549999999997E-2</v>
      </c>
      <c r="I92" s="34">
        <v>4.6073500000000003E-2</v>
      </c>
      <c r="J92" s="34">
        <v>0.05</v>
      </c>
      <c r="K92" s="32">
        <v>3.5116399999999999E-2</v>
      </c>
    </row>
    <row r="93" spans="2:11" x14ac:dyDescent="0.25">
      <c r="B93" s="39" t="s">
        <v>214</v>
      </c>
      <c r="C93" s="34">
        <v>7.2224590000000005E-2</v>
      </c>
      <c r="D93" s="34">
        <v>5.1454999999999994E-2</v>
      </c>
      <c r="E93" s="34">
        <v>5.4421500000000005E-2</v>
      </c>
      <c r="F93" s="34">
        <v>6.301501000000001E-2</v>
      </c>
      <c r="G93" s="34">
        <v>3.2225999999999998E-2</v>
      </c>
      <c r="H93" s="34">
        <v>3.6794000000000007E-2</v>
      </c>
      <c r="I93" s="34">
        <v>3.2998E-2</v>
      </c>
      <c r="J93" s="34">
        <v>0.04</v>
      </c>
      <c r="K93" s="32">
        <v>3.5799940000000002E-2</v>
      </c>
    </row>
    <row r="94" spans="2:11" x14ac:dyDescent="0.25">
      <c r="B94" s="39" t="s">
        <v>161</v>
      </c>
      <c r="C94" s="34">
        <v>0.12423531</v>
      </c>
      <c r="D94" s="34">
        <v>0.13996458000000001</v>
      </c>
      <c r="E94" s="34">
        <v>9.9558389999999983E-2</v>
      </c>
      <c r="F94" s="34">
        <v>0.11534000999999999</v>
      </c>
      <c r="G94" s="34">
        <v>0.20173476000000004</v>
      </c>
      <c r="H94" s="34">
        <v>0.13406600000000002</v>
      </c>
      <c r="I94" s="34">
        <v>0.1203567</v>
      </c>
      <c r="J94" s="34">
        <v>0.14000000000000001</v>
      </c>
      <c r="K94" s="32">
        <v>0.18168271999999999</v>
      </c>
    </row>
    <row r="95" spans="2:11" ht="24.75" x14ac:dyDescent="0.25">
      <c r="B95" s="39" t="s">
        <v>162</v>
      </c>
      <c r="C95" s="34">
        <v>8.1730000000000014E-3</v>
      </c>
      <c r="D95" s="34">
        <v>9.3281000000000006E-3</v>
      </c>
      <c r="E95" s="34">
        <v>4.4906999999999994E-3</v>
      </c>
      <c r="F95" s="34">
        <v>3.0090000000000004E-3</v>
      </c>
      <c r="G95" s="34">
        <v>3.5720000000000001E-3</v>
      </c>
      <c r="H95" s="34">
        <v>4.25122E-3</v>
      </c>
      <c r="I95" s="34">
        <v>5.3670000000000002E-3</v>
      </c>
      <c r="J95" s="34">
        <v>0</v>
      </c>
      <c r="K95" s="32">
        <v>3.3430000000000001E-3</v>
      </c>
    </row>
    <row r="96" spans="2:11" ht="24.75" x14ac:dyDescent="0.25">
      <c r="B96" s="39" t="s">
        <v>163</v>
      </c>
      <c r="C96" s="34">
        <v>3.6310000000000001E-3</v>
      </c>
      <c r="D96" s="34">
        <v>3.3449999999999999E-3</v>
      </c>
      <c r="E96" s="34">
        <v>1.9889999999999999E-3</v>
      </c>
      <c r="F96" s="34">
        <v>7.9900000000000001E-4</v>
      </c>
      <c r="G96" s="34">
        <v>1.6940000000000002E-3</v>
      </c>
      <c r="H96" s="34">
        <v>9.2000000000000003E-4</v>
      </c>
      <c r="I96" s="34">
        <v>6.9200000000000002E-4</v>
      </c>
      <c r="J96" s="34">
        <v>0</v>
      </c>
      <c r="K96" s="32">
        <v>1.25E-3</v>
      </c>
    </row>
    <row r="97" spans="2:11" x14ac:dyDescent="0.25">
      <c r="B97" s="39" t="s">
        <v>164</v>
      </c>
      <c r="C97" s="34">
        <v>7.0878999999999998E-2</v>
      </c>
      <c r="D97" s="34">
        <v>4.0797E-2</v>
      </c>
      <c r="E97" s="34">
        <v>6.2575999999999993E-2</v>
      </c>
      <c r="F97" s="34">
        <v>4.2195700000000003E-2</v>
      </c>
      <c r="G97" s="34">
        <v>4.7677000000000004E-2</v>
      </c>
      <c r="H97" s="34">
        <v>1.6011000000000001E-2</v>
      </c>
      <c r="I97" s="34">
        <v>3.6791999999999998E-2</v>
      </c>
      <c r="J97" s="34">
        <v>0.05</v>
      </c>
      <c r="K97" s="32">
        <v>5.2906000000000002E-2</v>
      </c>
    </row>
    <row r="98" spans="2:11" ht="24.75" x14ac:dyDescent="0.25">
      <c r="B98" s="39" t="s">
        <v>165</v>
      </c>
      <c r="C98" s="34">
        <v>1.1358200000000001E-2</v>
      </c>
      <c r="D98" s="34">
        <v>2.3937470000000002E-2</v>
      </c>
      <c r="E98" s="34">
        <v>2.5403589999999997E-2</v>
      </c>
      <c r="F98" s="34">
        <v>3.35155E-3</v>
      </c>
      <c r="G98" s="34">
        <v>3.1302999999999999E-3</v>
      </c>
      <c r="H98" s="34">
        <v>3.7549999999999997E-3</v>
      </c>
      <c r="I98" s="34">
        <v>3.7940000000000001E-3</v>
      </c>
      <c r="J98" s="34">
        <v>0</v>
      </c>
      <c r="K98" s="32">
        <v>4.5731499999999998E-3</v>
      </c>
    </row>
    <row r="99" spans="2:11" x14ac:dyDescent="0.25">
      <c r="B99" s="39" t="s">
        <v>166</v>
      </c>
      <c r="C99" s="34">
        <v>6.2560879500000031</v>
      </c>
      <c r="D99" s="34">
        <v>0.13269758999999995</v>
      </c>
      <c r="E99" s="34">
        <v>0.12019676999999999</v>
      </c>
      <c r="F99" s="34">
        <v>0.24304275999999997</v>
      </c>
      <c r="G99" s="34">
        <v>0.29013476999999999</v>
      </c>
      <c r="H99" s="34">
        <v>0.23484608000000004</v>
      </c>
      <c r="I99" s="34">
        <v>0.26089479999999998</v>
      </c>
      <c r="J99" s="34">
        <v>0.22</v>
      </c>
      <c r="K99" s="32">
        <v>0.32292253999999998</v>
      </c>
    </row>
    <row r="100" spans="2:11" ht="24.75" x14ac:dyDescent="0.25">
      <c r="B100" s="39" t="s">
        <v>167</v>
      </c>
      <c r="C100" s="34">
        <v>0.12781052999999998</v>
      </c>
      <c r="D100" s="34">
        <v>0.12624041</v>
      </c>
      <c r="E100" s="34">
        <v>0.10463199000000001</v>
      </c>
      <c r="F100" s="34">
        <v>7.1816499999999991E-2</v>
      </c>
      <c r="G100" s="34">
        <v>0.12594659999999999</v>
      </c>
      <c r="H100" s="34">
        <v>0.1118599</v>
      </c>
      <c r="I100" s="34">
        <v>9.2811000000000005E-2</v>
      </c>
      <c r="J100" s="34">
        <v>0.09</v>
      </c>
      <c r="K100" s="32">
        <v>0.11297027999999999</v>
      </c>
    </row>
    <row r="101" spans="2:11" x14ac:dyDescent="0.25">
      <c r="B101" s="39" t="s">
        <v>168</v>
      </c>
      <c r="C101" s="34">
        <v>0.64203556000000017</v>
      </c>
      <c r="D101" s="34">
        <v>0.88798641000000056</v>
      </c>
      <c r="E101" s="34">
        <v>0.47440987000000012</v>
      </c>
      <c r="F101" s="34">
        <v>0.5113646500000002</v>
      </c>
      <c r="G101" s="34">
        <v>0.28921233999999996</v>
      </c>
      <c r="H101" s="34">
        <v>0.35998853000000008</v>
      </c>
      <c r="I101" s="34">
        <v>0.39818312</v>
      </c>
      <c r="J101" s="34">
        <v>0.56000000000000005</v>
      </c>
      <c r="K101" s="32">
        <v>0.60788147999999997</v>
      </c>
    </row>
    <row r="102" spans="2:11" x14ac:dyDescent="0.25">
      <c r="B102" s="39" t="s">
        <v>169</v>
      </c>
      <c r="C102" s="33">
        <v>4.4729999999999998E-4</v>
      </c>
      <c r="D102" s="33">
        <v>4.4729999999999998E-4</v>
      </c>
      <c r="E102" s="33">
        <v>4.4729999999999998E-4</v>
      </c>
      <c r="F102" s="33">
        <v>4.4729999999999998E-4</v>
      </c>
      <c r="G102" s="34">
        <v>8.8599999999999996E-4</v>
      </c>
      <c r="H102" s="34">
        <v>7.67E-4</v>
      </c>
      <c r="I102" s="34">
        <v>6.8300000000000001E-4</v>
      </c>
      <c r="J102" s="33">
        <v>0</v>
      </c>
      <c r="K102" s="32">
        <v>8.1499999999999997E-4</v>
      </c>
    </row>
    <row r="103" spans="2:11" x14ac:dyDescent="0.25">
      <c r="B103" s="39" t="s">
        <v>170</v>
      </c>
      <c r="C103" s="33">
        <v>2.2599999999999999E-4</v>
      </c>
      <c r="D103" s="34">
        <v>5.844E-4</v>
      </c>
      <c r="E103" s="33">
        <v>4.4729999999999998E-4</v>
      </c>
      <c r="F103" s="33">
        <v>2.6230000000000003E-4</v>
      </c>
      <c r="G103" s="33">
        <v>3.0400000000000002E-4</v>
      </c>
      <c r="H103" s="33">
        <v>1.9272000000000001E-4</v>
      </c>
      <c r="I103" s="33">
        <v>8.975E-5</v>
      </c>
      <c r="J103" s="33">
        <v>0</v>
      </c>
      <c r="K103" s="32">
        <v>4.1649999999999999E-4</v>
      </c>
    </row>
    <row r="104" spans="2:11" ht="24.75" x14ac:dyDescent="0.25">
      <c r="B104" s="39" t="s">
        <v>171</v>
      </c>
      <c r="C104" s="34">
        <v>1.258E-3</v>
      </c>
      <c r="D104" s="34">
        <v>1.387E-3</v>
      </c>
      <c r="E104" s="34">
        <v>1.392E-3</v>
      </c>
      <c r="F104" s="38">
        <v>0</v>
      </c>
      <c r="G104" s="38">
        <v>0</v>
      </c>
      <c r="H104" s="34">
        <v>1.4E-3</v>
      </c>
      <c r="I104" s="34">
        <v>1.485E-3</v>
      </c>
      <c r="J104" s="38">
        <v>0</v>
      </c>
      <c r="K104" s="32">
        <v>8.0370000000000007E-3</v>
      </c>
    </row>
    <row r="105" spans="2:11" x14ac:dyDescent="0.25">
      <c r="B105" s="39" t="s">
        <v>172</v>
      </c>
      <c r="C105" s="34">
        <v>1.9300000000000001E-3</v>
      </c>
      <c r="D105" s="38">
        <v>0</v>
      </c>
      <c r="E105" s="38">
        <v>0</v>
      </c>
      <c r="F105" s="38">
        <v>0</v>
      </c>
      <c r="G105" s="38">
        <v>0</v>
      </c>
      <c r="H105" s="38">
        <v>0</v>
      </c>
      <c r="I105" s="38">
        <v>0</v>
      </c>
      <c r="J105" s="38">
        <v>0</v>
      </c>
      <c r="K105" s="32">
        <v>0</v>
      </c>
    </row>
    <row r="106" spans="2:11" ht="24.75" x14ac:dyDescent="0.25">
      <c r="B106" s="39" t="s">
        <v>173</v>
      </c>
      <c r="C106" s="34">
        <v>2.2251399999999998E-2</v>
      </c>
      <c r="D106" s="34">
        <v>2.1618999999999996E-2</v>
      </c>
      <c r="E106" s="34">
        <v>2.2565999999999999E-2</v>
      </c>
      <c r="F106" s="34">
        <v>1.8833079999999999E-2</v>
      </c>
      <c r="G106" s="34">
        <v>1.587119E-2</v>
      </c>
      <c r="H106" s="34">
        <v>1.6081000000000002E-2</v>
      </c>
      <c r="I106" s="34">
        <v>9.2958799999999994E-3</v>
      </c>
      <c r="J106" s="34">
        <v>0.01</v>
      </c>
      <c r="K106" s="32">
        <v>2.91615E-2</v>
      </c>
    </row>
    <row r="107" spans="2:11" ht="24.75" x14ac:dyDescent="0.25">
      <c r="B107" s="39" t="s">
        <v>174</v>
      </c>
      <c r="C107" s="34">
        <v>5.8809999999999991E-3</v>
      </c>
      <c r="D107" s="34">
        <v>7.6085000000000007E-3</v>
      </c>
      <c r="E107" s="34">
        <v>1.3045620000000001E-2</v>
      </c>
      <c r="F107" s="34">
        <v>1.1730500000000001E-2</v>
      </c>
      <c r="G107" s="34">
        <v>7.5629999999999994E-3</v>
      </c>
      <c r="H107" s="34">
        <v>5.5060000000000005E-3</v>
      </c>
      <c r="I107" s="34">
        <v>3.859E-3</v>
      </c>
      <c r="J107" s="34">
        <v>0</v>
      </c>
      <c r="K107" s="32">
        <v>7.6270000000000001E-3</v>
      </c>
    </row>
    <row r="108" spans="2:11" x14ac:dyDescent="0.25">
      <c r="B108" s="39" t="s">
        <v>175</v>
      </c>
      <c r="C108" s="34">
        <v>0.52577299999999993</v>
      </c>
      <c r="D108" s="34">
        <v>0.1053771</v>
      </c>
      <c r="E108" s="34">
        <v>0.15189859999999999</v>
      </c>
      <c r="F108" s="34">
        <v>0.15412219999999999</v>
      </c>
      <c r="G108" s="34">
        <v>0.15268240000000002</v>
      </c>
      <c r="H108" s="34">
        <v>0.17030776</v>
      </c>
      <c r="I108" s="34">
        <v>0.155776</v>
      </c>
      <c r="J108" s="34">
        <v>0.16</v>
      </c>
      <c r="K108" s="32">
        <v>0.21040500000000001</v>
      </c>
    </row>
    <row r="109" spans="2:11" x14ac:dyDescent="0.25">
      <c r="B109" s="39" t="s">
        <v>176</v>
      </c>
      <c r="C109" s="34">
        <v>1.3905000000000001E-2</v>
      </c>
      <c r="D109" s="34">
        <v>1.0392E-2</v>
      </c>
      <c r="E109" s="34">
        <v>7.0279999999999995E-3</v>
      </c>
      <c r="F109" s="34">
        <v>3.0869999999999999E-3</v>
      </c>
      <c r="G109" s="34">
        <v>5.1630000000000001E-3</v>
      </c>
      <c r="H109" s="34">
        <v>6.8430000000000001E-3</v>
      </c>
      <c r="I109" s="34">
        <v>0</v>
      </c>
      <c r="J109" s="34">
        <v>0</v>
      </c>
      <c r="K109" s="32">
        <v>1.26444E-2</v>
      </c>
    </row>
    <row r="110" spans="2:11" x14ac:dyDescent="0.25">
      <c r="B110" s="39" t="s">
        <v>177</v>
      </c>
      <c r="C110" s="34">
        <v>4.666E-3</v>
      </c>
      <c r="D110" s="34">
        <v>4.0165000000000001E-3</v>
      </c>
      <c r="E110" s="34">
        <v>5.4785000000000007E-3</v>
      </c>
      <c r="F110" s="34">
        <v>7.7250000000000001E-3</v>
      </c>
      <c r="G110" s="34">
        <v>3.8080000000000002E-3</v>
      </c>
      <c r="H110" s="34">
        <v>4.3899999999999998E-3</v>
      </c>
      <c r="I110" s="34">
        <v>3.8939999999999999E-3</v>
      </c>
      <c r="J110" s="34">
        <v>0</v>
      </c>
      <c r="K110" s="32">
        <v>4.8919999999999996E-3</v>
      </c>
    </row>
    <row r="111" spans="2:11" x14ac:dyDescent="0.25">
      <c r="B111" s="39" t="s">
        <v>178</v>
      </c>
      <c r="C111" s="34">
        <v>3.9965000000000001E-2</v>
      </c>
      <c r="D111" s="34">
        <v>1.8932000000000001E-2</v>
      </c>
      <c r="E111" s="34">
        <v>1.9970999999999996E-2</v>
      </c>
      <c r="F111" s="34">
        <v>1.4067E-2</v>
      </c>
      <c r="G111" s="34">
        <v>2.2794999999999999E-2</v>
      </c>
      <c r="H111" s="34">
        <v>2.1104999999999999E-2</v>
      </c>
      <c r="I111" s="34">
        <v>1.8294000000000001E-2</v>
      </c>
      <c r="J111" s="34">
        <v>0.02</v>
      </c>
      <c r="K111" s="32">
        <v>2.6624999999999999E-2</v>
      </c>
    </row>
    <row r="112" spans="2:11" x14ac:dyDescent="0.25">
      <c r="B112" s="39" t="s">
        <v>179</v>
      </c>
      <c r="C112" s="34">
        <v>0.208843</v>
      </c>
      <c r="D112" s="34">
        <v>0.1994465</v>
      </c>
      <c r="E112" s="34">
        <v>0.19558700000000001</v>
      </c>
      <c r="F112" s="34">
        <v>0.38262917000000002</v>
      </c>
      <c r="G112" s="34">
        <v>0.17216697999999997</v>
      </c>
      <c r="H112" s="34">
        <v>0.17884700000000001</v>
      </c>
      <c r="I112" s="34">
        <v>0.16595109</v>
      </c>
      <c r="J112" s="34">
        <v>0.24</v>
      </c>
      <c r="K112" s="32">
        <v>2.0603129999999998</v>
      </c>
    </row>
    <row r="113" spans="2:11" x14ac:dyDescent="0.25">
      <c r="B113" s="39" t="s">
        <v>180</v>
      </c>
      <c r="C113" s="34">
        <v>4.0695000000000002E-2</v>
      </c>
      <c r="D113" s="34">
        <v>7.8267000000000003E-2</v>
      </c>
      <c r="E113" s="34">
        <v>6.9262000000000004E-2</v>
      </c>
      <c r="F113" s="34">
        <v>6.5790000000000001E-2</v>
      </c>
      <c r="G113" s="34">
        <v>6.3906000000000004E-2</v>
      </c>
      <c r="H113" s="34">
        <v>6.4530000000000004E-2</v>
      </c>
      <c r="I113" s="34">
        <v>6.0333999999999999E-2</v>
      </c>
      <c r="J113" s="34">
        <v>0.06</v>
      </c>
      <c r="K113" s="32">
        <v>6.8419499999999994E-2</v>
      </c>
    </row>
    <row r="114" spans="2:11" ht="24.75" x14ac:dyDescent="0.25">
      <c r="B114" s="39" t="s">
        <v>181</v>
      </c>
      <c r="C114" s="34">
        <v>6.293E-3</v>
      </c>
      <c r="D114" s="34">
        <v>3.898E-3</v>
      </c>
      <c r="E114" s="34">
        <v>2.4299999999999999E-3</v>
      </c>
      <c r="F114" s="34">
        <v>1.091E-3</v>
      </c>
      <c r="G114" s="34">
        <v>2.6499999999999999E-4</v>
      </c>
      <c r="H114" s="34">
        <v>1.2E-4</v>
      </c>
      <c r="I114" s="34">
        <v>3.3000000000000003E-5</v>
      </c>
      <c r="J114" s="34">
        <v>0</v>
      </c>
      <c r="K114" s="32">
        <v>4.6E-5</v>
      </c>
    </row>
    <row r="115" spans="2:11" x14ac:dyDescent="0.25">
      <c r="B115" s="39" t="s">
        <v>182</v>
      </c>
      <c r="C115" s="34">
        <v>4.4000000000000003E-3</v>
      </c>
      <c r="D115" s="38">
        <v>0</v>
      </c>
      <c r="E115" s="38">
        <v>0</v>
      </c>
      <c r="F115" s="34">
        <v>3.2124999999999998E-4</v>
      </c>
      <c r="G115" s="34">
        <v>0</v>
      </c>
      <c r="H115" s="34">
        <v>2.23E-4</v>
      </c>
      <c r="I115" s="34">
        <v>1.92E-4</v>
      </c>
      <c r="J115" s="34">
        <v>0</v>
      </c>
      <c r="K115" s="32">
        <v>1.2662E-4</v>
      </c>
    </row>
    <row r="116" spans="2:11" x14ac:dyDescent="0.25">
      <c r="B116" s="39" t="s">
        <v>183</v>
      </c>
      <c r="C116" s="34">
        <v>3.3407000000000006E-2</v>
      </c>
      <c r="D116" s="34">
        <v>3.6749999999999991E-2</v>
      </c>
      <c r="E116" s="34">
        <v>3.0467000000000001E-2</v>
      </c>
      <c r="F116" s="34">
        <v>3.7934000000000009E-2</v>
      </c>
      <c r="G116" s="34">
        <v>3.9501999999999995E-2</v>
      </c>
      <c r="H116" s="34">
        <v>3.6790999999999997E-2</v>
      </c>
      <c r="I116" s="34">
        <v>3.0901000000000001E-2</v>
      </c>
      <c r="J116" s="34">
        <v>0.05</v>
      </c>
      <c r="K116" s="32">
        <v>4.0075E-2</v>
      </c>
    </row>
    <row r="117" spans="2:11" ht="24.75" x14ac:dyDescent="0.25">
      <c r="B117" s="39" t="s">
        <v>184</v>
      </c>
      <c r="C117" s="34">
        <v>9.6600000000000006E-4</v>
      </c>
      <c r="D117" s="34">
        <v>9.8400000000000007E-4</v>
      </c>
      <c r="E117" s="34">
        <v>8.5899999999999995E-4</v>
      </c>
      <c r="F117" s="34">
        <v>9.3500000000000007E-4</v>
      </c>
      <c r="G117" s="34">
        <v>1.0890000000000001E-3</v>
      </c>
      <c r="H117" s="34">
        <v>1.163E-3</v>
      </c>
      <c r="I117" s="34">
        <v>1.073E-3</v>
      </c>
      <c r="J117" s="34">
        <v>0</v>
      </c>
      <c r="K117" s="32">
        <v>1.4400000000000001E-3</v>
      </c>
    </row>
    <row r="118" spans="2:11" x14ac:dyDescent="0.25">
      <c r="B118" s="39" t="s">
        <v>185</v>
      </c>
      <c r="C118" s="34">
        <v>1.3320000000000001E-3</v>
      </c>
      <c r="D118" s="34">
        <v>1.6999999999999999E-3</v>
      </c>
      <c r="E118" s="38">
        <v>0</v>
      </c>
      <c r="F118" s="38">
        <v>0</v>
      </c>
      <c r="G118" s="38">
        <v>0</v>
      </c>
      <c r="H118" s="38">
        <v>0</v>
      </c>
      <c r="I118" s="38">
        <v>0</v>
      </c>
      <c r="J118" s="38">
        <v>0</v>
      </c>
      <c r="K118" s="32">
        <v>0</v>
      </c>
    </row>
    <row r="119" spans="2:11" x14ac:dyDescent="0.25">
      <c r="B119" s="39" t="s">
        <v>186</v>
      </c>
      <c r="C119" s="34">
        <v>1.2367000000000001E-2</v>
      </c>
      <c r="D119" s="34">
        <v>8.6770000000000007E-3</v>
      </c>
      <c r="E119" s="34">
        <v>6.6990000000000001E-3</v>
      </c>
      <c r="F119" s="34">
        <v>6.0200000000000002E-3</v>
      </c>
      <c r="G119" s="34">
        <v>6.2169999999999994E-3</v>
      </c>
      <c r="H119" s="34">
        <v>5.9319999999999998E-3</v>
      </c>
      <c r="I119" s="34">
        <v>4.6360000000000004E-3</v>
      </c>
      <c r="J119" s="34">
        <v>0</v>
      </c>
      <c r="K119" s="32">
        <v>5.352E-3</v>
      </c>
    </row>
    <row r="120" spans="2:11" ht="24.75" x14ac:dyDescent="0.25">
      <c r="B120" s="39" t="s">
        <v>187</v>
      </c>
      <c r="C120" s="38">
        <v>0</v>
      </c>
      <c r="D120" s="38">
        <v>0</v>
      </c>
      <c r="E120" s="34">
        <v>2.9500000000000001E-4</v>
      </c>
      <c r="F120" s="38">
        <v>0</v>
      </c>
      <c r="G120" s="38">
        <v>0</v>
      </c>
      <c r="H120" s="38">
        <v>0</v>
      </c>
      <c r="I120" s="38">
        <v>0</v>
      </c>
      <c r="J120" s="38">
        <v>0</v>
      </c>
      <c r="K120" s="32">
        <v>0</v>
      </c>
    </row>
    <row r="121" spans="2:11" ht="24.75" x14ac:dyDescent="0.25">
      <c r="B121" s="39" t="s">
        <v>188</v>
      </c>
      <c r="C121" s="34">
        <v>2.6001579999999996E-2</v>
      </c>
      <c r="D121" s="34">
        <v>2.5189010000000005</v>
      </c>
      <c r="E121" s="34">
        <v>1.423696E-2</v>
      </c>
      <c r="F121" s="34">
        <v>3.0624800000000008E-2</v>
      </c>
      <c r="G121" s="34">
        <v>3.9356140000000005E-2</v>
      </c>
      <c r="H121" s="34">
        <v>2.8770500000000004E-2</v>
      </c>
      <c r="I121" s="34">
        <v>2.2802050000000001E-2</v>
      </c>
      <c r="J121" s="34">
        <v>0.02</v>
      </c>
      <c r="K121" s="32">
        <v>2.1964000000000001E-2</v>
      </c>
    </row>
    <row r="122" spans="2:11" x14ac:dyDescent="0.25">
      <c r="B122" s="39" t="s">
        <v>189</v>
      </c>
      <c r="C122" s="34">
        <v>3.8159999999999999E-3</v>
      </c>
      <c r="D122" s="34">
        <v>7.6820000000000005E-3</v>
      </c>
      <c r="E122" s="34">
        <v>8.1969999999999994E-3</v>
      </c>
      <c r="F122" s="34">
        <v>6.8969999999999995E-3</v>
      </c>
      <c r="G122" s="34">
        <v>8.4610000000000015E-3</v>
      </c>
      <c r="H122" s="34">
        <v>4.777E-3</v>
      </c>
      <c r="I122" s="34">
        <v>5.5269999999999998E-3</v>
      </c>
      <c r="J122" s="34">
        <v>0.01</v>
      </c>
      <c r="K122" s="32">
        <v>1.8485999999999999E-2</v>
      </c>
    </row>
    <row r="123" spans="2:11" ht="24.75" x14ac:dyDescent="0.25">
      <c r="B123" s="39" t="s">
        <v>190</v>
      </c>
      <c r="C123" s="34">
        <v>0</v>
      </c>
      <c r="D123" s="34">
        <v>0</v>
      </c>
      <c r="E123" s="34">
        <v>0</v>
      </c>
      <c r="F123" s="34">
        <v>1.3799999999999999E-4</v>
      </c>
      <c r="G123" s="34">
        <v>1.7899999999999999E-4</v>
      </c>
      <c r="H123" s="34">
        <v>1.9000000000000001E-4</v>
      </c>
      <c r="I123" s="34">
        <v>1.0790000000000001E-3</v>
      </c>
      <c r="J123" s="34">
        <v>0</v>
      </c>
      <c r="K123" s="32">
        <v>1.2849999999999999E-3</v>
      </c>
    </row>
    <row r="124" spans="2:11" x14ac:dyDescent="0.25">
      <c r="B124" s="39" t="s">
        <v>191</v>
      </c>
      <c r="C124" s="38">
        <v>0</v>
      </c>
      <c r="D124" s="38">
        <v>0</v>
      </c>
      <c r="E124" s="38">
        <v>0</v>
      </c>
      <c r="F124" s="38">
        <v>0</v>
      </c>
      <c r="G124" s="38">
        <v>0</v>
      </c>
      <c r="H124" s="35">
        <v>3.1599999999999998E-4</v>
      </c>
      <c r="I124" s="35">
        <v>2.2000000000000001E-4</v>
      </c>
      <c r="J124" s="33">
        <v>0</v>
      </c>
      <c r="K124" s="32">
        <v>1.8799999999999999E-4</v>
      </c>
    </row>
    <row r="125" spans="2:11" ht="24.75" x14ac:dyDescent="0.25">
      <c r="B125" s="39" t="s">
        <v>192</v>
      </c>
      <c r="C125" s="34">
        <v>1.307E-3</v>
      </c>
      <c r="D125" s="34">
        <v>2.1649999999999998E-3</v>
      </c>
      <c r="E125" s="34">
        <v>1.6570000000000001E-3</v>
      </c>
      <c r="F125" s="34">
        <v>2.3090000000000003E-3</v>
      </c>
      <c r="G125" s="34">
        <v>1.9959999999999999E-3</v>
      </c>
      <c r="H125" s="34">
        <v>1.9810000000000001E-3</v>
      </c>
      <c r="I125" s="34">
        <v>1.3240000000000001E-3</v>
      </c>
      <c r="J125" s="34">
        <v>0</v>
      </c>
      <c r="K125" s="32">
        <v>0</v>
      </c>
    </row>
    <row r="126" spans="2:11" ht="24.75" x14ac:dyDescent="0.25">
      <c r="B126" s="39" t="s">
        <v>193</v>
      </c>
      <c r="C126" s="34">
        <v>1.7000000000000001E-4</v>
      </c>
      <c r="D126" s="34">
        <v>1.14E-3</v>
      </c>
      <c r="E126" s="34">
        <v>6.6600000000000003E-4</v>
      </c>
      <c r="F126" s="34">
        <v>1.0089999999999999E-3</v>
      </c>
      <c r="G126" s="34">
        <v>1.0089999999999999E-3</v>
      </c>
      <c r="H126" s="34">
        <v>9.5600000000000004E-4</v>
      </c>
      <c r="I126" s="34">
        <v>7.2099999999999996E-4</v>
      </c>
      <c r="J126" s="34">
        <v>0</v>
      </c>
      <c r="K126" s="32">
        <v>7.3499999999999998E-4</v>
      </c>
    </row>
    <row r="127" spans="2:11" ht="24.75" x14ac:dyDescent="0.25">
      <c r="B127" s="39" t="s">
        <v>194</v>
      </c>
      <c r="C127" s="38">
        <v>0</v>
      </c>
      <c r="D127" s="38">
        <v>0</v>
      </c>
      <c r="E127" s="38">
        <v>0</v>
      </c>
      <c r="F127" s="34">
        <v>1.3200000000000001E-4</v>
      </c>
      <c r="G127" s="38">
        <v>0</v>
      </c>
      <c r="H127" s="38">
        <v>0</v>
      </c>
      <c r="I127" s="38">
        <v>0</v>
      </c>
      <c r="J127" s="38">
        <v>0</v>
      </c>
      <c r="K127" s="32">
        <v>0</v>
      </c>
    </row>
    <row r="128" spans="2:11" ht="24.75" x14ac:dyDescent="0.25">
      <c r="B128" s="39" t="s">
        <v>195</v>
      </c>
      <c r="C128" s="34">
        <v>2.0265999999999996E-2</v>
      </c>
      <c r="D128" s="34">
        <v>1.5221E-2</v>
      </c>
      <c r="E128" s="34">
        <v>1.3893999999999998E-2</v>
      </c>
      <c r="F128" s="34">
        <v>1.9347099999999999E-2</v>
      </c>
      <c r="G128" s="34">
        <v>6.8420000000000009E-3</v>
      </c>
      <c r="H128" s="34">
        <v>9.2540000000000001E-3</v>
      </c>
      <c r="I128" s="34">
        <v>6.5830000000000003E-3</v>
      </c>
      <c r="J128" s="34">
        <v>0.01</v>
      </c>
      <c r="K128" s="32">
        <v>1.3643000000000001E-2</v>
      </c>
    </row>
    <row r="129" spans="2:11" x14ac:dyDescent="0.25">
      <c r="B129" s="39" t="s">
        <v>196</v>
      </c>
      <c r="C129" s="34">
        <v>0.34257900000000002</v>
      </c>
      <c r="D129" s="34">
        <v>0.34792999999999996</v>
      </c>
      <c r="E129" s="34">
        <v>0.24223099999999997</v>
      </c>
      <c r="F129" s="34">
        <v>0.229153</v>
      </c>
      <c r="G129" s="34">
        <v>0.230489</v>
      </c>
      <c r="H129" s="34">
        <v>0.25444500000000003</v>
      </c>
      <c r="I129" s="34">
        <v>0.18391399999999999</v>
      </c>
      <c r="J129" s="34">
        <v>0.17</v>
      </c>
      <c r="K129" s="32">
        <v>0.20236299999999999</v>
      </c>
    </row>
    <row r="130" spans="2:11" ht="24.75" x14ac:dyDescent="0.25">
      <c r="B130" s="39" t="s">
        <v>215</v>
      </c>
      <c r="C130" s="34">
        <v>4.7829000000000003E-2</v>
      </c>
      <c r="D130" s="34">
        <v>3.5917499999999998E-2</v>
      </c>
      <c r="E130" s="34">
        <v>3.4451000000000002E-2</v>
      </c>
      <c r="F130" s="34">
        <v>3.0917999999999998E-2</v>
      </c>
      <c r="G130" s="34">
        <v>3.6023999999999994E-2</v>
      </c>
      <c r="H130" s="34">
        <v>4.5372999999999997E-2</v>
      </c>
      <c r="I130" s="34">
        <v>3.8855000000000001E-2</v>
      </c>
      <c r="J130" s="34">
        <v>0.02</v>
      </c>
      <c r="K130" s="32">
        <v>4.6280000000000002E-2</v>
      </c>
    </row>
    <row r="131" spans="2:11" ht="24.75" x14ac:dyDescent="0.25">
      <c r="B131" s="39" t="s">
        <v>197</v>
      </c>
      <c r="C131" s="34">
        <v>0.21438983000000003</v>
      </c>
      <c r="D131" s="34">
        <v>0.31414340000000002</v>
      </c>
      <c r="E131" s="34">
        <v>0.19954250000000004</v>
      </c>
      <c r="F131" s="34">
        <v>0.18621500000000002</v>
      </c>
      <c r="G131" s="34">
        <v>0.15412278000000007</v>
      </c>
      <c r="H131" s="34">
        <v>0.1436009</v>
      </c>
      <c r="I131" s="34">
        <v>9.7926380000000007E-2</v>
      </c>
      <c r="J131" s="34">
        <v>0.1</v>
      </c>
      <c r="K131" s="32">
        <v>0.138877</v>
      </c>
    </row>
    <row r="132" spans="2:11" x14ac:dyDescent="0.25">
      <c r="B132" s="39" t="s">
        <v>198</v>
      </c>
      <c r="C132" s="34">
        <v>9.4163999999999998E-2</v>
      </c>
      <c r="D132" s="34">
        <v>5.4436999999999999E-2</v>
      </c>
      <c r="E132" s="34">
        <v>0.1237625</v>
      </c>
      <c r="F132" s="34">
        <v>7.7840999999999994E-2</v>
      </c>
      <c r="G132" s="34">
        <v>5.2533000000000003E-2</v>
      </c>
      <c r="H132" s="34">
        <v>6.234E-2</v>
      </c>
      <c r="I132" s="34">
        <v>6.5019999999999994E-2</v>
      </c>
      <c r="J132" s="34">
        <v>0.05</v>
      </c>
      <c r="K132" s="32">
        <v>5.3560999999999998E-2</v>
      </c>
    </row>
    <row r="133" spans="2:11" x14ac:dyDescent="0.25">
      <c r="B133" s="39" t="s">
        <v>199</v>
      </c>
      <c r="C133" s="34">
        <v>2.8333999999999998E-3</v>
      </c>
      <c r="D133" s="34">
        <v>2.8010999999999999E-3</v>
      </c>
      <c r="E133" s="34">
        <v>4.0099999999999999E-5</v>
      </c>
      <c r="F133" s="34">
        <v>2.7304E-3</v>
      </c>
      <c r="G133" s="34">
        <v>2.3076999999999998E-3</v>
      </c>
      <c r="H133" s="34">
        <v>3.1777000000000003E-3</v>
      </c>
      <c r="I133" s="34">
        <v>3.0479999999999999E-3</v>
      </c>
      <c r="J133" s="34">
        <v>0</v>
      </c>
      <c r="K133" s="32">
        <v>4.3530000000000001E-3</v>
      </c>
    </row>
    <row r="134" spans="2:11" ht="24.75" x14ac:dyDescent="0.25">
      <c r="B134" s="39" t="s">
        <v>200</v>
      </c>
      <c r="C134" s="38">
        <v>0</v>
      </c>
      <c r="D134" s="38">
        <v>0</v>
      </c>
      <c r="E134" s="38">
        <v>0</v>
      </c>
      <c r="F134" s="34">
        <v>1.2787E-3</v>
      </c>
      <c r="G134" s="34">
        <v>8.0560000000000007E-3</v>
      </c>
      <c r="H134" s="38">
        <v>0</v>
      </c>
      <c r="I134" s="38">
        <v>0</v>
      </c>
      <c r="J134" s="38">
        <v>0</v>
      </c>
      <c r="K134" s="32">
        <v>0</v>
      </c>
    </row>
    <row r="135" spans="2:11" x14ac:dyDescent="0.25">
      <c r="B135" s="39" t="s">
        <v>201</v>
      </c>
      <c r="C135" s="34">
        <v>0.16079009999999996</v>
      </c>
      <c r="D135" s="34">
        <v>0.13117419999999999</v>
      </c>
      <c r="E135" s="34">
        <v>0.14545790100000003</v>
      </c>
      <c r="F135" s="34">
        <v>0.19673819999999997</v>
      </c>
      <c r="G135" s="34">
        <v>0.18003650000000002</v>
      </c>
      <c r="H135" s="34">
        <v>0.17720637</v>
      </c>
      <c r="I135" s="34">
        <v>0.12792081</v>
      </c>
      <c r="J135" s="34">
        <v>0.18</v>
      </c>
      <c r="K135" s="32">
        <v>0.18669895</v>
      </c>
    </row>
    <row r="136" spans="2:11" x14ac:dyDescent="0.25">
      <c r="B136" s="39" t="s">
        <v>216</v>
      </c>
      <c r="C136" s="34">
        <v>9.9006659999999996E-2</v>
      </c>
      <c r="D136" s="34">
        <v>9.1704519999999998E-2</v>
      </c>
      <c r="E136" s="34">
        <v>0.46421013999999994</v>
      </c>
      <c r="F136" s="34">
        <v>5.0603120000000015E-2</v>
      </c>
      <c r="G136" s="34">
        <v>6.0955000000000002E-2</v>
      </c>
      <c r="H136" s="34">
        <v>5.9652400000000001E-2</v>
      </c>
      <c r="I136" s="34">
        <v>3.7712300000000004E-2</v>
      </c>
      <c r="J136" s="34">
        <v>0.06</v>
      </c>
      <c r="K136" s="32">
        <v>5.2948500000000003E-2</v>
      </c>
    </row>
    <row r="137" spans="2:11" x14ac:dyDescent="0.25">
      <c r="B137" s="39" t="s">
        <v>202</v>
      </c>
      <c r="C137" s="34">
        <v>5.5362499999999995E-3</v>
      </c>
      <c r="D137" s="34">
        <v>9.833999999999999E-3</v>
      </c>
      <c r="E137" s="34">
        <v>7.6810000000000003E-3</v>
      </c>
      <c r="F137" s="34">
        <v>1.4593999999999999E-2</v>
      </c>
      <c r="G137" s="34">
        <v>9.5619999999999993E-3</v>
      </c>
      <c r="H137" s="34">
        <v>1.3372000000000002E-2</v>
      </c>
      <c r="I137" s="34">
        <v>1.3238E-2</v>
      </c>
      <c r="J137" s="34">
        <v>0.02</v>
      </c>
      <c r="K137" s="32">
        <v>1.1467E-2</v>
      </c>
    </row>
    <row r="138" spans="2:11" x14ac:dyDescent="0.25">
      <c r="B138" s="39" t="s">
        <v>203</v>
      </c>
      <c r="C138" s="34">
        <v>2.2088102000000003</v>
      </c>
      <c r="D138" s="34">
        <v>4.7073999999999998E-2</v>
      </c>
      <c r="E138" s="34">
        <v>4.2331399999999998E-2</v>
      </c>
      <c r="F138" s="34">
        <v>3.2936E-2</v>
      </c>
      <c r="G138" s="34">
        <v>3.3007000000000002E-2</v>
      </c>
      <c r="H138" s="34">
        <v>1.9477299999999999E-2</v>
      </c>
      <c r="I138" s="34">
        <v>1.5161000000000001E-2</v>
      </c>
      <c r="J138" s="34">
        <v>0.02</v>
      </c>
      <c r="K138" s="32">
        <v>5.3799999999999996E-4</v>
      </c>
    </row>
    <row r="139" spans="2:11" x14ac:dyDescent="0.25">
      <c r="B139" s="39" t="s">
        <v>235</v>
      </c>
      <c r="C139" s="34">
        <v>0</v>
      </c>
      <c r="D139" s="34">
        <v>0</v>
      </c>
      <c r="E139" s="34">
        <v>0</v>
      </c>
      <c r="F139" s="34">
        <v>0</v>
      </c>
      <c r="G139" s="34">
        <v>0</v>
      </c>
      <c r="H139" s="34">
        <v>0</v>
      </c>
      <c r="I139" s="34">
        <v>0</v>
      </c>
      <c r="J139" s="34">
        <v>0</v>
      </c>
      <c r="K139" s="32">
        <v>8.0199999999999998E-4</v>
      </c>
    </row>
    <row r="140" spans="2:11" x14ac:dyDescent="0.25">
      <c r="B140" s="39" t="s">
        <v>236</v>
      </c>
      <c r="C140" s="34">
        <v>0</v>
      </c>
      <c r="D140" s="34">
        <v>0</v>
      </c>
      <c r="E140" s="34">
        <v>0</v>
      </c>
      <c r="F140" s="34">
        <v>0</v>
      </c>
      <c r="G140" s="34">
        <v>0</v>
      </c>
      <c r="H140" s="34">
        <v>0</v>
      </c>
      <c r="I140" s="34">
        <v>0</v>
      </c>
      <c r="J140" s="34">
        <v>0</v>
      </c>
      <c r="K140" s="32">
        <v>1.8053E-2</v>
      </c>
    </row>
    <row r="141" spans="2:11" x14ac:dyDescent="0.25">
      <c r="B141" s="39" t="s">
        <v>204</v>
      </c>
      <c r="C141" s="38">
        <v>0</v>
      </c>
      <c r="D141" s="38">
        <v>0</v>
      </c>
      <c r="E141" s="38">
        <v>0</v>
      </c>
      <c r="F141" s="38">
        <v>0</v>
      </c>
      <c r="G141" s="34">
        <v>6.02E-4</v>
      </c>
      <c r="H141" s="38">
        <v>0</v>
      </c>
      <c r="I141" s="38">
        <v>0</v>
      </c>
      <c r="J141" s="38">
        <v>0</v>
      </c>
      <c r="K141" s="32">
        <v>0</v>
      </c>
    </row>
    <row r="142" spans="2:11" x14ac:dyDescent="0.25">
      <c r="B142" s="39" t="s">
        <v>205</v>
      </c>
      <c r="C142" s="34">
        <v>5.5310000000000003E-3</v>
      </c>
      <c r="D142" s="34">
        <v>6.0039999999999998E-3</v>
      </c>
      <c r="E142" s="34">
        <v>1.0002599999999999E-2</v>
      </c>
      <c r="F142" s="34">
        <v>5.4669999999999996E-3</v>
      </c>
      <c r="G142" s="34">
        <v>4.5730000000000007E-3</v>
      </c>
      <c r="H142" s="34">
        <v>2.7929999999999999E-3</v>
      </c>
      <c r="I142" s="34">
        <v>1.8645000000000001E-3</v>
      </c>
      <c r="J142" s="34">
        <v>0</v>
      </c>
      <c r="K142" s="32">
        <v>1.4491E-2</v>
      </c>
    </row>
    <row r="143" spans="2:11" ht="24.75" x14ac:dyDescent="0.25">
      <c r="B143" s="39" t="s">
        <v>206</v>
      </c>
      <c r="C143" s="34">
        <v>5.1748000000000002E-2</v>
      </c>
      <c r="D143" s="34">
        <v>9.4278999999999988E-2</v>
      </c>
      <c r="E143" s="34">
        <v>8.717111000000001E-2</v>
      </c>
      <c r="F143" s="34">
        <v>1.1221290000000002E-2</v>
      </c>
      <c r="G143" s="34">
        <v>5.6281350000000001E-2</v>
      </c>
      <c r="H143" s="34">
        <v>4.4061799999999998E-2</v>
      </c>
      <c r="I143" s="34">
        <v>5.3477999999999998E-2</v>
      </c>
      <c r="J143" s="34">
        <v>0.05</v>
      </c>
      <c r="K143" s="32">
        <v>5.8827999999999998E-2</v>
      </c>
    </row>
    <row r="144" spans="2:11" x14ac:dyDescent="0.25">
      <c r="B144" s="39" t="s">
        <v>207</v>
      </c>
      <c r="C144" s="34">
        <v>0.55878267000000026</v>
      </c>
      <c r="D144" s="34">
        <v>0.54753386999999998</v>
      </c>
      <c r="E144" s="34">
        <v>0.68253602000000058</v>
      </c>
      <c r="F144" s="34">
        <v>1.1920096099999999</v>
      </c>
      <c r="G144" s="34">
        <v>1.56939541</v>
      </c>
      <c r="H144" s="34">
        <v>1.6190592000000006</v>
      </c>
      <c r="I144" s="34">
        <v>2.0780867600000001</v>
      </c>
      <c r="J144" s="34">
        <v>1.06</v>
      </c>
      <c r="K144" s="32">
        <v>0.85734959999999993</v>
      </c>
    </row>
    <row r="145" spans="2:11" ht="24.75" x14ac:dyDescent="0.25">
      <c r="B145" s="39" t="s">
        <v>208</v>
      </c>
      <c r="C145" s="34">
        <v>2.1134500000000001E-2</v>
      </c>
      <c r="D145" s="34">
        <v>5.8960000000000002E-3</v>
      </c>
      <c r="E145" s="34">
        <v>7.6545900000000002E-3</v>
      </c>
      <c r="F145" s="34">
        <v>5.0009999999999994E-3</v>
      </c>
      <c r="G145" s="34">
        <v>6.6249999999999989E-3</v>
      </c>
      <c r="H145" s="34">
        <v>3.0144300000000002E-3</v>
      </c>
      <c r="I145" s="34">
        <v>5.4336300000000001E-3</v>
      </c>
      <c r="J145" s="34">
        <v>0.01</v>
      </c>
      <c r="K145" s="32">
        <v>8.1239999999999993E-3</v>
      </c>
    </row>
    <row r="146" spans="2:11" ht="24.75" x14ac:dyDescent="0.25">
      <c r="B146" s="39" t="s">
        <v>209</v>
      </c>
      <c r="C146" s="34">
        <v>3.8040000000000001E-3</v>
      </c>
      <c r="D146" s="34">
        <v>2.9708599999999995E-2</v>
      </c>
      <c r="E146" s="34">
        <v>3.759450000000001E-2</v>
      </c>
      <c r="F146" s="34">
        <v>4.2932780000000004E-2</v>
      </c>
      <c r="G146" s="34">
        <v>4.5766500000000009E-2</v>
      </c>
      <c r="H146" s="34">
        <v>5.2925259999999995E-2</v>
      </c>
      <c r="I146" s="34">
        <v>3.8171499999999997E-2</v>
      </c>
      <c r="J146" s="34">
        <v>0.03</v>
      </c>
      <c r="K146" s="32">
        <v>7.1874999999999994E-2</v>
      </c>
    </row>
    <row r="147" spans="2:11" ht="24.75" x14ac:dyDescent="0.25">
      <c r="B147" s="39" t="s">
        <v>210</v>
      </c>
      <c r="C147" s="34">
        <v>5.5999999999999999E-5</v>
      </c>
      <c r="D147" s="34">
        <v>1.22E-4</v>
      </c>
      <c r="E147" s="38">
        <v>0</v>
      </c>
      <c r="F147" s="38">
        <v>0</v>
      </c>
      <c r="G147" s="38">
        <v>0</v>
      </c>
      <c r="H147" s="38">
        <v>0</v>
      </c>
      <c r="I147" s="38">
        <v>0</v>
      </c>
      <c r="J147" s="38">
        <v>0</v>
      </c>
      <c r="K147" s="32">
        <v>0</v>
      </c>
    </row>
    <row r="148" spans="2:11" x14ac:dyDescent="0.25">
      <c r="B148" s="39" t="s">
        <v>211</v>
      </c>
      <c r="C148" s="34">
        <v>1.6409999999999999E-3</v>
      </c>
      <c r="D148" s="34">
        <v>1.6805000000000001E-3</v>
      </c>
      <c r="E148" s="34">
        <v>1.5705000000000001E-3</v>
      </c>
      <c r="F148" s="34">
        <v>1.8249E-3</v>
      </c>
      <c r="G148" s="34">
        <v>1.6755999999999997E-3</v>
      </c>
      <c r="H148" s="34">
        <v>1.6420000000000002E-3</v>
      </c>
      <c r="I148" s="34">
        <v>1.781E-3</v>
      </c>
      <c r="J148" s="34">
        <v>0</v>
      </c>
      <c r="K148" s="32">
        <v>1.794E-3</v>
      </c>
    </row>
    <row r="149" spans="2:11" ht="36.75" x14ac:dyDescent="0.25">
      <c r="B149" s="39" t="s">
        <v>212</v>
      </c>
      <c r="C149" s="35">
        <v>1.15E-4</v>
      </c>
      <c r="D149" s="35">
        <v>2.12E-4</v>
      </c>
      <c r="E149" s="35">
        <v>4.0550000000000004E-4</v>
      </c>
      <c r="F149" s="35">
        <v>3.7199999999999999E-4</v>
      </c>
      <c r="G149" s="35">
        <v>5.3200000000000003E-4</v>
      </c>
      <c r="H149" s="35">
        <v>0</v>
      </c>
      <c r="I149" s="35">
        <v>9.9999999999999995E-7</v>
      </c>
      <c r="J149" s="33">
        <v>0</v>
      </c>
      <c r="K149" s="32">
        <v>5.7000000000000005E-6</v>
      </c>
    </row>
    <row r="150" spans="2:11" ht="24.75" x14ac:dyDescent="0.25">
      <c r="B150" s="39" t="s">
        <v>213</v>
      </c>
      <c r="C150" s="35">
        <v>4.2299999999999998E-4</v>
      </c>
      <c r="D150" s="35">
        <v>4.2700000000000002E-4</v>
      </c>
      <c r="E150" s="35">
        <v>4.0299999999999998E-4</v>
      </c>
      <c r="F150" s="35">
        <v>4.0400000000000001E-4</v>
      </c>
      <c r="G150" s="35">
        <v>4.0400000000000001E-4</v>
      </c>
      <c r="H150" s="35">
        <v>4.2700000000000002E-4</v>
      </c>
      <c r="I150" s="35">
        <v>4.64E-4</v>
      </c>
      <c r="J150" s="33">
        <v>0</v>
      </c>
      <c r="K150" s="32">
        <v>6.9499999999999998E-4</v>
      </c>
    </row>
    <row r="151" spans="2:11" x14ac:dyDescent="0.25">
      <c r="B151" s="39" t="s">
        <v>217</v>
      </c>
      <c r="C151" s="35">
        <v>0</v>
      </c>
      <c r="D151" s="35">
        <v>1.5699999999999999E-4</v>
      </c>
      <c r="E151" s="35">
        <v>2.8299999999999999E-4</v>
      </c>
      <c r="F151" s="35">
        <v>1.2E-4</v>
      </c>
      <c r="G151" s="35">
        <v>1.3200000000000001E-4</v>
      </c>
      <c r="H151" s="35">
        <v>1.44E-4</v>
      </c>
      <c r="I151" s="35">
        <v>1.65E-4</v>
      </c>
      <c r="J151" s="33">
        <v>0</v>
      </c>
      <c r="K151" s="32">
        <v>2.63E-4</v>
      </c>
    </row>
    <row r="152" spans="2:11" x14ac:dyDescent="0.25">
      <c r="B152" s="16"/>
      <c r="C152" s="17"/>
      <c r="D152" s="17"/>
      <c r="E152" s="17"/>
      <c r="F152" s="17"/>
      <c r="G152" s="17"/>
      <c r="H152" s="17"/>
      <c r="I152" s="17"/>
      <c r="J152" s="17"/>
      <c r="K152" s="16"/>
    </row>
    <row r="153" spans="2:11" ht="26.25" customHeight="1" x14ac:dyDescent="0.25">
      <c r="B153" s="74" t="s">
        <v>246</v>
      </c>
      <c r="C153" s="74"/>
      <c r="D153" s="74"/>
      <c r="E153" s="74"/>
      <c r="F153" s="74"/>
      <c r="G153" s="74"/>
      <c r="H153" s="74"/>
      <c r="I153" s="74"/>
      <c r="J153" s="74"/>
      <c r="K153" s="74"/>
    </row>
    <row r="154" spans="2:11" ht="81" customHeight="1" x14ac:dyDescent="0.25">
      <c r="B154" s="76" t="s">
        <v>240</v>
      </c>
      <c r="C154" s="76"/>
      <c r="D154" s="76"/>
      <c r="E154" s="76"/>
      <c r="F154" s="76"/>
      <c r="G154" s="76"/>
      <c r="H154" s="76"/>
      <c r="I154" s="76"/>
      <c r="J154" s="76"/>
      <c r="K154" s="76"/>
    </row>
    <row r="155" spans="2:11" ht="40.5" customHeight="1" x14ac:dyDescent="0.25">
      <c r="B155" s="77"/>
      <c r="C155" s="77"/>
      <c r="D155" s="77"/>
      <c r="E155" s="77"/>
      <c r="F155" s="77"/>
      <c r="G155" s="77"/>
      <c r="H155" s="77"/>
      <c r="I155" s="77"/>
      <c r="J155" s="77"/>
      <c r="K155" s="77"/>
    </row>
    <row r="156" spans="2:11" x14ac:dyDescent="0.25">
      <c r="B156" s="79" t="s">
        <v>247</v>
      </c>
      <c r="C156" s="79"/>
      <c r="D156" s="79"/>
    </row>
  </sheetData>
  <mergeCells count="6">
    <mergeCell ref="B7:K7"/>
    <mergeCell ref="B156:D156"/>
    <mergeCell ref="B9:B10"/>
    <mergeCell ref="B153:K153"/>
    <mergeCell ref="B154:K155"/>
    <mergeCell ref="C10:K10"/>
  </mergeCells>
  <conditionalFormatting sqref="A11:A151">
    <cfRule type="duplicateValues" dxfId="0" priority="1"/>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Índice</vt:lpstr>
      <vt:lpstr>Demanda de agua nacional</vt:lpstr>
      <vt:lpstr>Grafica nacional</vt:lpstr>
      <vt:lpstr>Demanda de agua departamental</vt:lpstr>
      <vt:lpstr>Grafica departamental</vt:lpstr>
      <vt:lpstr>Demanda de agua AA</vt:lpstr>
      <vt:lpstr>Grafica AA</vt:lpstr>
      <vt:lpstr>Demanda de agua CIIU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nmayorga</dc:creator>
  <cp:lastModifiedBy>Luisa Fernanda Rojas Ordonez</cp:lastModifiedBy>
  <dcterms:created xsi:type="dcterms:W3CDTF">2016-09-28T20:57:39Z</dcterms:created>
  <dcterms:modified xsi:type="dcterms:W3CDTF">2023-12-15T15:41:51Z</dcterms:modified>
</cp:coreProperties>
</file>